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Impactos Fase Obra" sheetId="1" state="visible" r:id="rId3"/>
    <sheet name="IM Fase Operação" sheetId="2" state="visible" r:id="rId4"/>
    <sheet name="VC" sheetId="3" state="visible" r:id="rId5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<sst xmlns="http://schemas.openxmlformats.org/spreadsheetml/2006/main" count="78" uniqueCount="75">
  <si>
    <t xml:space="preserve">IMPACTO</t>
  </si>
  <si>
    <t xml:space="preserve"> AÇÃO CORRETIVA / MITIGADORA</t>
  </si>
  <si>
    <t xml:space="preserve">Todos os impactos que possam ser causados durante a Fase de Obra do empreendimento deverão ser listados nessa coluna.
</t>
  </si>
  <si>
    <t xml:space="preserve">Para cada impacto devem ser descritas as ações corretivas e mitigadoras que serão cumpridas nessa coluna.</t>
  </si>
  <si>
    <t xml:space="preserve">FASE DE OBRA</t>
  </si>
  <si>
    <t xml:space="preserve">Interferência no trânsito pelo deslocamento de caminhões, máquinas e outros veículos</t>
  </si>
  <si>
    <t xml:space="preserve">Vazamento de óleo, graxa e combustíveis dos caminhões de transporte de materiais e máquinas</t>
  </si>
  <si>
    <t xml:space="preserve">Carreamento de solo para as vias públicas</t>
  </si>
  <si>
    <t xml:space="preserve">Geração de ruídos e vibrações</t>
  </si>
  <si>
    <t xml:space="preserve">Geração de efluentes</t>
  </si>
  <si>
    <t xml:space="preserve">Geração de resíduos da construção civil </t>
  </si>
  <si>
    <t xml:space="preserve">Emissão de material particulado e gases de combustão para a atmosfera</t>
  </si>
  <si>
    <t xml:space="preserve">Geração de poeira (demolição, movimentação de terra, etc) </t>
  </si>
  <si>
    <t xml:space="preserve">Riscos de acidente de trabalho</t>
  </si>
  <si>
    <t xml:space="preserve">Possibilidade de desencadeamento de processos erosivos </t>
  </si>
  <si>
    <t xml:space="preserve">Movimentação de terra - Terraplanagem </t>
  </si>
  <si>
    <t xml:space="preserve">ATRIBUTOS</t>
  </si>
  <si>
    <r>
      <rPr>
        <b val="true"/>
        <sz val="14"/>
        <color rgb="FFFFFFFF"/>
        <rFont val="Barlow"/>
        <family val="0"/>
      </rPr>
      <t xml:space="preserve">JUSTIFICATIVA
</t>
    </r>
  </si>
  <si>
    <t xml:space="preserve">EXPECTATIVA DE OCORRÊNCIA</t>
  </si>
  <si>
    <t xml:space="preserve">ABRANGÊNCIA</t>
  </si>
  <si>
    <t xml:space="preserve">INTENSIDADE</t>
  </si>
  <si>
    <t xml:space="preserve">TEMPORALIDADE</t>
  </si>
  <si>
    <t xml:space="preserve">DURAÇÃO</t>
  </si>
  <si>
    <t xml:space="preserve">VALORAÇÃO</t>
  </si>
  <si>
    <t xml:space="preserve">MAGNITUDE</t>
  </si>
  <si>
    <t xml:space="preserve">IN</t>
  </si>
  <si>
    <t xml:space="preserve">Para compor o Índice de Magnitude (IM) serão apenas considerados os impactos negativos do empreendimento.
* todos os impactos descritos nessa matriz devem ser avaliados e valorados de acordo com os valores dos critérios estabelecidos na Tabela 1 – Descritivo dos Atributos</t>
  </si>
  <si>
    <t xml:space="preserve">Medidas de implantação, soluções de tráfego, paisagismo ou sustentabilidade que tenham capacidade de reduzir o impacto avaliado podem ser implementadas e descritas no campo JUSTIFICATIVA para justificar a definição dos valores dos atributos, desde que demonstradas no estudo e documentos do projeto.</t>
  </si>
  <si>
    <t xml:space="preserve">FASE DE OPERAÇÃO E FUNCIONAMENTO</t>
  </si>
  <si>
    <t xml:space="preserve">Aumento do volume regional de esgoto</t>
  </si>
  <si>
    <t xml:space="preserve">Aumento do volume de resíduos sólidos</t>
  </si>
  <si>
    <t xml:space="preserve">Aumento no consumo de água </t>
  </si>
  <si>
    <t xml:space="preserve">Aumento no consumo de energia elétrica </t>
  </si>
  <si>
    <t xml:space="preserve">Aumento no consumo das redes de telecomunicações</t>
  </si>
  <si>
    <t xml:space="preserve">Alteração do fluxo hídrico devido à impermeabilização do solo</t>
  </si>
  <si>
    <t xml:space="preserve">Aumento da demanda por equipamentos públicos comunitários de saúde</t>
  </si>
  <si>
    <t xml:space="preserve">Aumento da demanda por equipamentos públicos comunitários de educação</t>
  </si>
  <si>
    <t xml:space="preserve">Aumento da demanda por equipamentos públicos comunitários de lazer, esporte e cultura</t>
  </si>
  <si>
    <t xml:space="preserve">Interferência no trânsito</t>
  </si>
  <si>
    <t xml:space="preserve">Aumento na demanda por estacionamento em vias públicas</t>
  </si>
  <si>
    <t xml:space="preserve">Aumento da demanda por transporte coletivo</t>
  </si>
  <si>
    <t xml:space="preserve">Interferência nas áreas de patrimônio histórico, cultural e/ou natural</t>
  </si>
  <si>
    <t xml:space="preserve">Alteração da paisagem urbana consolidada </t>
  </si>
  <si>
    <t xml:space="preserve">Desvalorização imobiliária do entorno</t>
  </si>
  <si>
    <t xml:space="preserve">Valorização imobiliária com consequente encarecimento do custo de vida do entorno, aumentando a segregação socioespacial</t>
  </si>
  <si>
    <t xml:space="preserve">Subutilização ou inadequação à infraestrutura urbana considerando os objetivos de usos e adensamento da zona, de acordo com o zoneamento municipal</t>
  </si>
  <si>
    <t xml:space="preserve">Interferência na iluminação e ventilação naturais existentes no entorno</t>
  </si>
  <si>
    <t xml:space="preserve">Aumento da poluição e/ou interferência na qualidade do ar</t>
  </si>
  <si>
    <t xml:space="preserve">Geração de ruídos, vibrações e/ou ondas sonoras</t>
  </si>
  <si>
    <t xml:space="preserve">Geração de odores incômodos à vizinhança</t>
  </si>
  <si>
    <t xml:space="preserve">TIPO DE USO DO EMPREENDIMENTO</t>
  </si>
  <si>
    <t xml:space="preserve">Não habitacional</t>
  </si>
  <si>
    <t xml:space="preserve">ÍNDICE DE MAGNITUDE</t>
  </si>
  <si>
    <t xml:space="preserve">CÁLCULO FDU</t>
  </si>
  <si>
    <t xml:space="preserve">MAPA TEMÁTICO</t>
  </si>
  <si>
    <t xml:space="preserve">SETOR</t>
  </si>
  <si>
    <t xml:space="preserve">VALOR PARCIAL</t>
  </si>
  <si>
    <t xml:space="preserve">SAÚDE</t>
  </si>
  <si>
    <t xml:space="preserve">EDUCAÇÃO</t>
  </si>
  <si>
    <t xml:space="preserve">LAZER E CULTURA</t>
  </si>
  <si>
    <t xml:space="preserve">MOBILIDADE</t>
  </si>
  <si>
    <t xml:space="preserve">FDU</t>
  </si>
  <si>
    <t xml:space="preserve">FATORES PARA GI</t>
  </si>
  <si>
    <t xml:space="preserve">IM</t>
  </si>
  <si>
    <t xml:space="preserve">IEU</t>
  </si>
  <si>
    <t xml:space="preserve">*de acordo com Anexo III</t>
  </si>
  <si>
    <t xml:space="preserve">AP</t>
  </si>
  <si>
    <t xml:space="preserve">*de acordo com Anexo V</t>
  </si>
  <si>
    <t xml:space="preserve">Industrial, Setorial e Específico</t>
  </si>
  <si>
    <t xml:space="preserve">GRAU DE IMPACTO (GI)</t>
  </si>
  <si>
    <t xml:space="preserve">ÁREA TOTAL CONSTRUÍDA (ATC)</t>
  </si>
  <si>
    <t xml:space="preserve">m²</t>
  </si>
  <si>
    <t xml:space="preserve">CUB/PR (SEM DESONERAÇÃO)</t>
  </si>
  <si>
    <t xml:space="preserve">VALOR DE INVESTIMENTO (VI)</t>
  </si>
  <si>
    <t xml:space="preserve">VALOR DE CONTRAPARTIDA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</si>
</sst>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.00"/>
    <numFmt numFmtId="166" formatCode="&quot;VERDADEIRO&quot;;&quot;VERDADEIRO&quot;;&quot;FALSO&quot;"/>
    <numFmt numFmtId="167" formatCode="0.000000"/>
    <numFmt numFmtId="168" formatCode="[$R$-416]\ #,###.00;[RED]\-[$R$-416]\ #,###.00"/>
  </numFmts>
  <fonts count="1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.5"/>
      <color theme="0"/>
      <name val="Barlow"/>
      <family val="0"/>
      <charset val="1"/>
    </font>
    <font>
      <sz val="11"/>
      <color theme="1"/>
      <name val="Calibri"/>
      <family val="2"/>
      <charset val="1"/>
    </font>
    <font>
      <b val="true"/>
      <sz val="14"/>
      <color theme="0"/>
      <name val="Barlow"/>
      <family val="0"/>
    </font>
    <font>
      <b val="true"/>
      <sz val="14"/>
      <color rgb="FFFFFFFF"/>
      <name val="Barlow"/>
      <family val="0"/>
    </font>
    <font>
      <b val="true"/>
      <sz val="10.5"/>
      <color theme="0"/>
      <name val="Barlow"/>
      <family val="0"/>
    </font>
    <font>
      <b val="true"/>
      <sz val="10"/>
      <color theme="0"/>
      <name val="Barlow"/>
      <family val="0"/>
    </font>
    <font>
      <sz val="10"/>
      <color theme="1"/>
      <name val="Barlow"/>
      <family val="0"/>
    </font>
    <font>
      <sz val="10"/>
      <color theme="1"/>
      <name val="Barlow"/>
      <family val="0"/>
    </font>
    <font>
      <b val="true"/>
      <sz val="11"/>
      <color theme="0"/>
      <name val="Calibri"/>
      <family val="2"/>
    </font>
    <font>
      <b val="true"/>
      <sz val="11"/>
      <color theme="1"/>
      <name val="Calibri"/>
      <family val="2"/>
      <charset val="1"/>
    </font>
    <font>
      <sz val="10"/>
      <color theme="1"/>
      <name val="Calibri"/>
      <family val="2"/>
      <charset val="1"/>
    </font>
    <font>
      <sz val="11"/>
      <name val="Calibri"/>
      <family val="2"/>
      <charset val="1"/>
    </font>
    <font>
      <sz val="10"/>
      <color theme="1"/>
      <name val="Barlow"/>
      <family val="0"/>
      <charset val="1"/>
    </font>
    <font>
      <b val="true"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6"/>
        <bgColor rgb="FF969696"/>
      </patternFill>
    </fill>
    <fill>
      <patternFill patternType="solid">
        <fgColor theme="6" tint="0.3999"/>
        <bgColor rgb="FFD7E4BD"/>
      </patternFill>
    </fill>
    <fill>
      <patternFill patternType="solid">
        <fgColor theme="6" tint="0.5999"/>
        <bgColor rgb="FFD9D9D9"/>
      </patternFill>
    </fill>
    <fill>
      <patternFill patternType="solid">
        <fgColor theme="6" tint="0.7999"/>
        <bgColor rgb="FFF2DCDB"/>
      </patternFill>
    </fill>
    <fill>
      <patternFill patternType="solid">
        <fgColor theme="5" tint="0.3999"/>
        <bgColor rgb="FFFF99CC"/>
      </patternFill>
    </fill>
    <fill>
      <patternFill patternType="solid">
        <fgColor theme="5" tint="0.5999"/>
        <bgColor rgb="FFD9D9D9"/>
      </patternFill>
    </fill>
    <fill>
      <patternFill patternType="solid">
        <fgColor theme="5" tint="0.7999"/>
        <bgColor rgb="FFD9D9D9"/>
      </patternFill>
    </fill>
    <fill>
      <patternFill patternType="solid">
        <fgColor theme="0" tint="-0.15"/>
        <bgColor rgb="FFD7E4BD"/>
      </patternFill>
    </fill>
  </fills>
  <borders count="23">
    <border diagonalUp="false" diagonalDown="false">
      <left/>
      <right/>
      <top/>
      <bottom/>
      <diagonal/>
    </border>
    <border diagonalUp="false" diagonalDown="false">
      <left/>
      <right/>
      <top/>
      <bottom style="thick">
        <color theme="0"/>
      </bottom>
      <diagonal/>
    </border>
    <border diagonalUp="false" diagonalDown="false">
      <left style="thin">
        <color theme="0"/>
      </left>
      <right/>
      <top/>
      <bottom style="thick">
        <color theme="0"/>
      </bottom>
      <diagonal/>
    </border>
    <border diagonalUp="false" diagonalDown="false">
      <left/>
      <right/>
      <top style="thick">
        <color theme="0"/>
      </top>
      <bottom style="thick">
        <color theme="0"/>
      </bottom>
      <diagonal/>
    </border>
    <border diagonalUp="false" diagonalDown="false">
      <left/>
      <right/>
      <top style="thick">
        <color theme="0"/>
      </top>
      <bottom/>
      <diagonal/>
    </border>
    <border diagonalUp="false" diagonalDown="false">
      <left/>
      <right style="thin">
        <color theme="0"/>
      </right>
      <top style="thick">
        <color theme="0"/>
      </top>
      <bottom/>
      <diagonal/>
    </border>
    <border diagonalUp="false" diagonalDown="false">
      <left/>
      <right style="thin">
        <color theme="0"/>
      </right>
      <top style="thick">
        <color theme="0"/>
      </top>
      <bottom style="thin">
        <color theme="0"/>
      </bottom>
      <diagonal/>
    </border>
    <border diagonalUp="false" diagonalDown="false">
      <left/>
      <right/>
      <top/>
      <bottom style="thin">
        <color theme="0"/>
      </bottom>
      <diagonal/>
    </border>
    <border diagonalUp="false" diagonalDown="false">
      <left style="thin">
        <color theme="0"/>
      </left>
      <right style="thin">
        <color theme="0"/>
      </right>
      <top/>
      <bottom style="thin">
        <color theme="0"/>
      </bottom>
      <diagonal/>
    </border>
    <border diagonalUp="false" diagonalDown="false">
      <left style="thin">
        <color theme="0"/>
      </left>
      <right/>
      <top/>
      <bottom/>
      <diagonal/>
    </border>
    <border diagonalUp="false" diagonalDown="false"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 diagonalUp="false" diagonalDown="false">
      <left/>
      <right/>
      <top style="thick">
        <color theme="0"/>
      </top>
      <bottom style="thin">
        <color theme="0"/>
      </bottom>
      <diagonal/>
    </border>
    <border diagonalUp="false" diagonalDown="false">
      <left style="thin">
        <color theme="0"/>
      </left>
      <right/>
      <top style="thin">
        <color theme="0"/>
      </top>
      <bottom style="thin">
        <color theme="0"/>
      </bottom>
      <diagonal/>
    </border>
    <border diagonalUp="false" diagonalDown="false">
      <left style="thin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 diagonalUp="false" diagonalDown="false">
      <left style="thin">
        <color theme="0"/>
      </left>
      <right/>
      <top style="thick">
        <color theme="0"/>
      </top>
      <bottom style="thin">
        <color theme="0"/>
      </bottom>
      <diagonal/>
    </border>
    <border diagonalUp="false" diagonalDown="false">
      <left style="thin">
        <color theme="0"/>
      </left>
      <right style="thin">
        <color theme="0"/>
      </right>
      <top style="thick">
        <color theme="0"/>
      </top>
      <bottom style="thick">
        <color theme="0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>
        <color theme="0"/>
      </left>
      <right style="medium">
        <color theme="0"/>
      </right>
      <top style="medium">
        <color theme="0"/>
      </top>
      <bottom/>
      <diagonal/>
    </border>
    <border diagonalUp="false" diagonalDown="false">
      <left/>
      <right/>
      <top style="medium">
        <color theme="0"/>
      </top>
      <bottom/>
      <diagonal/>
    </border>
    <border diagonalUp="false" diagonalDown="false">
      <left/>
      <right style="medium">
        <color theme="0"/>
      </right>
      <top style="medium">
        <color theme="0"/>
      </top>
      <bottom style="medium">
        <color theme="0"/>
      </bottom>
      <diagonal/>
    </border>
    <border diagonalUp="false" diagonalDown="false"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 diagonalUp="false" diagonalDown="false">
      <left style="medium">
        <color theme="0"/>
      </left>
      <right/>
      <top style="medium">
        <color theme="0"/>
      </top>
      <bottom style="medium">
        <color theme="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4" borderId="5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5" fillId="5" borderId="5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5" fillId="4" borderId="6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6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9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8" fillId="2" borderId="9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8" fillId="2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10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8" fillId="3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5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5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5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5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5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5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5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0" fillId="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1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4" fillId="7" borderId="1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8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8" borderId="1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3" fillId="8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6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6" fillId="3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6" borderId="2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1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7" fillId="6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8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8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8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0">
    <dxf>
      <font>
        <color rgb="FFF79646"/>
      </font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font>
        <color rgb="FFF79646"/>
      </font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C0504D"/>
      <rgbColor rgb="FFEBF1DE"/>
      <rgbColor rgb="FFCCFFFF"/>
      <rgbColor rgb="FF660066"/>
      <rgbColor rgb="FFD99694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E4BD"/>
      <rgbColor rgb="FFF2DCDB"/>
      <rgbColor rgb="FF99CCFF"/>
      <rgbColor rgb="FFFF99CC"/>
      <rgbColor rgb="FFCC99FF"/>
      <rgbColor rgb="FFE6B9B8"/>
      <rgbColor rgb="FF3366FF"/>
      <rgbColor rgb="FF33CCCC"/>
      <rgbColor rgb="FF9BBB59"/>
      <rgbColor rgb="FFFFCC00"/>
      <rgbColor rgb="FFF79646"/>
      <rgbColor rgb="FFFF6600"/>
      <rgbColor rgb="FF8064A2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51.05"/>
    <col collapsed="false" customWidth="true" hidden="false" outlineLevel="0" max="2" min="2" style="0" width="76.66"/>
  </cols>
  <sheetData>
    <row r="1" customFormat="false" ht="76.1" hidden="false" customHeight="false" outlineLevel="0" collapsed="false">
      <c r="A1" s="1" t="s">
        <v>0</v>
      </c>
      <c r="B1" s="2" t="s">
        <v>1</v>
      </c>
    </row>
    <row r="2" customFormat="false" ht="61.15" hidden="false" customHeight="false" outlineLevel="0" collapsed="false">
      <c r="A2" s="3" t="s">
        <v>2</v>
      </c>
      <c r="B2" s="3" t="s">
        <v>3</v>
      </c>
    </row>
    <row r="3" customFormat="false" ht="16.4" hidden="false" customHeight="true" outlineLevel="0" collapsed="false">
      <c r="A3" s="4" t="s">
        <v>4</v>
      </c>
      <c r="B3" s="4"/>
    </row>
    <row r="4" customFormat="false" ht="64.9" hidden="false" customHeight="true" outlineLevel="0" collapsed="false">
      <c r="A4" s="5" t="s">
        <v>5</v>
      </c>
    </row>
    <row r="5" customFormat="false" ht="64.9" hidden="false" customHeight="true" outlineLevel="0" collapsed="false">
      <c r="A5" s="6" t="s">
        <v>6</v>
      </c>
    </row>
    <row r="6" customFormat="false" ht="64.9" hidden="false" customHeight="true" outlineLevel="0" collapsed="false">
      <c r="A6" s="5" t="s">
        <v>7</v>
      </c>
    </row>
    <row r="7" customFormat="false" ht="64.9" hidden="false" customHeight="true" outlineLevel="0" collapsed="false">
      <c r="A7" s="6" t="s">
        <v>8</v>
      </c>
    </row>
    <row r="8" customFormat="false" ht="64.9" hidden="false" customHeight="true" outlineLevel="0" collapsed="false">
      <c r="A8" s="5" t="s">
        <v>9</v>
      </c>
    </row>
    <row r="9" customFormat="false" ht="64.9" hidden="false" customHeight="true" outlineLevel="0" collapsed="false">
      <c r="A9" s="6" t="s">
        <v>10</v>
      </c>
    </row>
    <row r="10" customFormat="false" ht="64.9" hidden="false" customHeight="true" outlineLevel="0" collapsed="false">
      <c r="A10" s="5" t="s">
        <v>11</v>
      </c>
    </row>
    <row r="11" customFormat="false" ht="64.9" hidden="false" customHeight="true" outlineLevel="0" collapsed="false">
      <c r="A11" s="6" t="s">
        <v>12</v>
      </c>
    </row>
    <row r="12" customFormat="false" ht="64.9" hidden="false" customHeight="true" outlineLevel="0" collapsed="false">
      <c r="A12" s="5" t="s">
        <v>13</v>
      </c>
    </row>
    <row r="13" customFormat="false" ht="64.9" hidden="false" customHeight="true" outlineLevel="0" collapsed="false">
      <c r="A13" s="6" t="s">
        <v>14</v>
      </c>
    </row>
    <row r="14" customFormat="false" ht="64.9" hidden="false" customHeight="true" outlineLevel="0" collapsed="false">
      <c r="A14" s="7" t="s">
        <v>15</v>
      </c>
    </row>
  </sheetData>
  <mergeCells count="1">
    <mergeCell ref="A3:B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30"/>
  <sheetViews>
    <sheetView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D20" activeCellId="0" sqref="D20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46.04"/>
    <col collapsed="false" customWidth="true" hidden="false" outlineLevel="0" max="9" min="2" style="0" width="7.65"/>
    <col collapsed="false" customWidth="true" hidden="false" outlineLevel="0" max="10" min="10" style="0" width="76.66"/>
  </cols>
  <sheetData>
    <row r="1" customFormat="false" ht="21.6" hidden="false" customHeight="true" outlineLevel="0" collapsed="false">
      <c r="A1" s="8" t="s">
        <v>0</v>
      </c>
      <c r="B1" s="9" t="s">
        <v>16</v>
      </c>
      <c r="C1" s="9"/>
      <c r="D1" s="9"/>
      <c r="E1" s="9"/>
      <c r="F1" s="9"/>
      <c r="G1" s="9"/>
      <c r="H1" s="9"/>
      <c r="I1" s="9"/>
      <c r="J1" s="10" t="s">
        <v>17</v>
      </c>
    </row>
    <row r="2" customFormat="false" ht="144" hidden="false" customHeight="false" outlineLevel="0" collapsed="false">
      <c r="A2" s="8"/>
      <c r="B2" s="11" t="s">
        <v>18</v>
      </c>
      <c r="C2" s="11" t="s">
        <v>19</v>
      </c>
      <c r="D2" s="11" t="s">
        <v>20</v>
      </c>
      <c r="E2" s="11" t="s">
        <v>21</v>
      </c>
      <c r="F2" s="11" t="s">
        <v>22</v>
      </c>
      <c r="G2" s="11" t="s">
        <v>23</v>
      </c>
      <c r="H2" s="12" t="s">
        <v>24</v>
      </c>
      <c r="I2" s="13" t="s">
        <v>25</v>
      </c>
      <c r="J2" s="10"/>
    </row>
    <row r="3" customFormat="false" ht="76.1" hidden="false" customHeight="true" outlineLevel="0" collapsed="false">
      <c r="A3" s="14" t="s">
        <v>26</v>
      </c>
      <c r="B3" s="14"/>
      <c r="C3" s="14"/>
      <c r="D3" s="14"/>
      <c r="E3" s="14"/>
      <c r="F3" s="14"/>
      <c r="G3" s="14"/>
      <c r="H3" s="14"/>
      <c r="I3" s="14"/>
      <c r="J3" s="15" t="s">
        <v>27</v>
      </c>
    </row>
    <row r="4" customFormat="false" ht="16.4" hidden="false" customHeight="false" outlineLevel="0" collapsed="false">
      <c r="A4" s="16" t="s">
        <v>28</v>
      </c>
      <c r="B4" s="17"/>
      <c r="C4" s="17"/>
      <c r="D4" s="17"/>
      <c r="E4" s="17"/>
      <c r="F4" s="17"/>
      <c r="G4" s="17"/>
      <c r="H4" s="17"/>
      <c r="I4" s="17"/>
      <c r="J4" s="18"/>
    </row>
    <row r="5" customFormat="false" ht="64.9" hidden="false" customHeight="true" outlineLevel="0" collapsed="false">
      <c r="A5" s="19" t="s">
        <v>29</v>
      </c>
      <c r="B5" s="20" t="n">
        <v>1</v>
      </c>
      <c r="C5" s="20" t="n">
        <v>1</v>
      </c>
      <c r="D5" s="20" t="n">
        <v>1</v>
      </c>
      <c r="E5" s="20" t="n">
        <v>1</v>
      </c>
      <c r="F5" s="20" t="n">
        <v>3</v>
      </c>
      <c r="G5" s="21" t="n">
        <f aca="false">IF($B5&lt;&gt;0,($B5*0.5+$C5*0.48+$D5*0.48+E5*0.45+F5*0.45),"")</f>
        <v>3.26</v>
      </c>
      <c r="H5" s="22" t="str">
        <f aca="false">IF($G5&lt;=4.99,"NULA",(IF($G5&lt;=6.92,"BAIXA",(IF($G5&lt;=8.99,"MÉDIA",(IF($G5&lt;=11.8,"ALTA","")))))))</f>
        <v>NULA</v>
      </c>
      <c r="I5" s="22" t="str">
        <f aca="false">IF($G5&lt;=4.99,"NULA",(IF($G5&lt;=6.92,"BAIXA",(IF($G5&lt;=11.8,$G5,)))))</f>
        <v>NULA</v>
      </c>
      <c r="J5" s="23"/>
    </row>
    <row r="6" customFormat="false" ht="64.9" hidden="false" customHeight="true" outlineLevel="0" collapsed="false">
      <c r="A6" s="19" t="s">
        <v>30</v>
      </c>
      <c r="B6" s="20" t="n">
        <v>1</v>
      </c>
      <c r="C6" s="20" t="n">
        <v>1</v>
      </c>
      <c r="D6" s="20" t="n">
        <v>1</v>
      </c>
      <c r="E6" s="20" t="n">
        <v>1</v>
      </c>
      <c r="F6" s="20" t="n">
        <v>3</v>
      </c>
      <c r="G6" s="21" t="n">
        <f aca="false">IF($B6&lt;&gt;0,($B6*0.5+$C6*0.48+$D6*0.48+E6*0.45+F6*0.45),"")</f>
        <v>3.26</v>
      </c>
      <c r="H6" s="24" t="str">
        <f aca="false">IF($G6&lt;=4.99,"NULA",(IF($G6&lt;=6.92,"BAIXA",(IF($G6&lt;=8.99,"MÉDIA",(IF($G6&lt;=11.8,"ALTA","")))))))</f>
        <v>NULA</v>
      </c>
      <c r="I6" s="22" t="str">
        <f aca="false">IF($G6&lt;=4.99,"NULA",(IF($G6&lt;=6.92,"BAIXA",(IF($G6&lt;=11.8,$G6,)))))</f>
        <v>NULA</v>
      </c>
      <c r="J6" s="23"/>
    </row>
    <row r="7" customFormat="false" ht="64.9" hidden="false" customHeight="true" outlineLevel="0" collapsed="false">
      <c r="A7" s="19" t="s">
        <v>31</v>
      </c>
      <c r="B7" s="20" t="n">
        <v>1</v>
      </c>
      <c r="C7" s="20" t="n">
        <v>1</v>
      </c>
      <c r="D7" s="20" t="n">
        <v>1</v>
      </c>
      <c r="E7" s="20" t="n">
        <v>1</v>
      </c>
      <c r="F7" s="20" t="n">
        <v>3</v>
      </c>
      <c r="G7" s="21" t="n">
        <f aca="false">IF($B7&lt;&gt;0,($B7*0.5+$C7*0.48+$D7*0.48+E7*0.45+F7*0.45),"")</f>
        <v>3.26</v>
      </c>
      <c r="H7" s="24" t="str">
        <f aca="false">IF($G7&lt;=4.99,"NULA",(IF($G7&lt;=6.92,"BAIXA",(IF($G7&lt;=8.99,"MÉDIA",(IF($G7&lt;=11.8,"ALTA","")))))))</f>
        <v>NULA</v>
      </c>
      <c r="I7" s="22" t="str">
        <f aca="false">IF($G7&lt;=4.99,"NULA",(IF($G7&lt;=6.92,"BAIXA",(IF($G7&lt;=11.8,$G7,)))))</f>
        <v>NULA</v>
      </c>
      <c r="J7" s="23"/>
    </row>
    <row r="8" customFormat="false" ht="64.9" hidden="false" customHeight="true" outlineLevel="0" collapsed="false">
      <c r="A8" s="19" t="s">
        <v>32</v>
      </c>
      <c r="B8" s="20" t="n">
        <v>1</v>
      </c>
      <c r="C8" s="20" t="n">
        <v>1</v>
      </c>
      <c r="D8" s="20" t="n">
        <v>1</v>
      </c>
      <c r="E8" s="20" t="n">
        <v>1</v>
      </c>
      <c r="F8" s="20" t="n">
        <v>3</v>
      </c>
      <c r="G8" s="21" t="n">
        <f aca="false">IF($B8&lt;&gt;0,($B8*0.5+$C8*0.48+$D8*0.48+E8*0.45+F8*0.45),"")</f>
        <v>3.26</v>
      </c>
      <c r="H8" s="22" t="str">
        <f aca="false">IF($G8&lt;=4.99,"NULA",(IF($G8&lt;=6.92,"BAIXA",(IF($G8&lt;=8.99,"MÉDIA",(IF($G8&lt;=11.8,"ALTA","")))))))</f>
        <v>NULA</v>
      </c>
      <c r="I8" s="22" t="str">
        <f aca="false">IF($G8&lt;=4.99,"NULA",(IF($G8&lt;=6.92,"BAIXA",(IF($G8&lt;=11.8,$G8,)))))</f>
        <v>NULA</v>
      </c>
      <c r="J8" s="23"/>
    </row>
    <row r="9" customFormat="false" ht="64.9" hidden="false" customHeight="true" outlineLevel="0" collapsed="false">
      <c r="A9" s="19" t="s">
        <v>33</v>
      </c>
      <c r="B9" s="20" t="n">
        <v>1</v>
      </c>
      <c r="C9" s="20" t="n">
        <v>1</v>
      </c>
      <c r="D9" s="20" t="n">
        <v>1</v>
      </c>
      <c r="E9" s="20" t="n">
        <v>1</v>
      </c>
      <c r="F9" s="20" t="n">
        <v>3</v>
      </c>
      <c r="G9" s="21" t="n">
        <f aca="false">IF($B9&lt;&gt;0,($B9*0.5+$C9*0.48+$D9*0.48+E9*0.45+F9*0.45),"")</f>
        <v>3.26</v>
      </c>
      <c r="H9" s="22" t="str">
        <f aca="false">IF($G9&lt;=4.99,"NULA",(IF($G9&lt;=6.92,"BAIXA",(IF($G9&lt;=8.99,"MÉDIA",(IF($G9&lt;=11.8,"ALTA","")))))))</f>
        <v>NULA</v>
      </c>
      <c r="I9" s="22" t="str">
        <f aca="false">IF($G9&lt;=4.99,"NULA",(IF($G9&lt;=6.92,"BAIXA",(IF($G9&lt;=11.8,$G9,)))))</f>
        <v>NULA</v>
      </c>
      <c r="J9" s="23"/>
    </row>
    <row r="10" customFormat="false" ht="64.9" hidden="false" customHeight="true" outlineLevel="0" collapsed="false">
      <c r="A10" s="19" t="s">
        <v>34</v>
      </c>
      <c r="B10" s="20" t="n">
        <v>1</v>
      </c>
      <c r="C10" s="20" t="n">
        <v>1</v>
      </c>
      <c r="D10" s="20" t="n">
        <v>1</v>
      </c>
      <c r="E10" s="20" t="n">
        <v>1</v>
      </c>
      <c r="F10" s="20" t="n">
        <v>3</v>
      </c>
      <c r="G10" s="21" t="n">
        <f aca="false">IF($B10&lt;&gt;0,($B10*0.5+$C10*0.48+$D10*0.48+E10*0.45+F10*0.45),"")</f>
        <v>3.26</v>
      </c>
      <c r="H10" s="22" t="str">
        <f aca="false">IF($G10&lt;=4.99,"NULA",(IF($G10&lt;=6.92,"BAIXA",(IF($G10&lt;=8.99,"MÉDIA",(IF($G10&lt;=11.8,"ALTA","")))))))</f>
        <v>NULA</v>
      </c>
      <c r="I10" s="22" t="str">
        <f aca="false">IF($G10&lt;=4.99,"NULA",(IF($G10&lt;=6.92,"BAIXA",(IF($G10&lt;=11.8,$G10,)))))</f>
        <v>NULA</v>
      </c>
      <c r="J10" s="23"/>
    </row>
    <row r="11" customFormat="false" ht="65.65" hidden="false" customHeight="true" outlineLevel="0" collapsed="false">
      <c r="A11" s="19" t="s">
        <v>35</v>
      </c>
      <c r="B11" s="20" t="n">
        <v>1</v>
      </c>
      <c r="C11" s="20" t="n">
        <v>1</v>
      </c>
      <c r="D11" s="20" t="n">
        <v>1</v>
      </c>
      <c r="E11" s="20" t="n">
        <v>1</v>
      </c>
      <c r="F11" s="20" t="n">
        <v>3</v>
      </c>
      <c r="G11" s="21" t="n">
        <f aca="false">IF($B11&lt;&gt;0,($B11*0.5+$C11*0.48+$D11*0.48+E11*0.45+F11*0.45),"")</f>
        <v>3.26</v>
      </c>
      <c r="H11" s="22" t="str">
        <f aca="false">IF($G11&lt;=4.99,"NULA",(IF($G11&lt;=6.92,"BAIXA",(IF($G11&lt;=8.99,"MÉDIA",(IF($G11&lt;=11.8,"ALTA","")))))))</f>
        <v>NULA</v>
      </c>
      <c r="I11" s="22" t="str">
        <f aca="false">IF($G11&lt;=4.99,"NULA",(IF($G11&lt;=6.92,"BAIXA",(IF($G11&lt;=11.8,$G11,)))))</f>
        <v>NULA</v>
      </c>
      <c r="J11" s="23"/>
    </row>
    <row r="12" customFormat="false" ht="64.9" hidden="false" customHeight="true" outlineLevel="0" collapsed="false">
      <c r="A12" s="19" t="s">
        <v>36</v>
      </c>
      <c r="B12" s="20" t="n">
        <v>1</v>
      </c>
      <c r="C12" s="20" t="n">
        <v>1</v>
      </c>
      <c r="D12" s="20" t="n">
        <v>1</v>
      </c>
      <c r="E12" s="20" t="n">
        <v>1</v>
      </c>
      <c r="F12" s="20" t="n">
        <v>3</v>
      </c>
      <c r="G12" s="21" t="n">
        <f aca="false">IF($B12&lt;&gt;0,($B12*0.5+$C12*0.48+$D12*0.48+E12*0.45+F12*0.45),"")</f>
        <v>3.26</v>
      </c>
      <c r="H12" s="22" t="str">
        <f aca="false">IF($G12&lt;=4.99,"NULA",(IF($G12&lt;=6.92,"BAIXA",(IF($G12&lt;=8.99,"MÉDIA",(IF($G12&lt;=11.8,"ALTA","")))))))</f>
        <v>NULA</v>
      </c>
      <c r="I12" s="22" t="str">
        <f aca="false">IF($G12&lt;=4.99,"NULA",(IF($G12&lt;=6.92,"BAIXA",(IF($G12&lt;=11.8,$G12,)))))</f>
        <v>NULA</v>
      </c>
      <c r="J12" s="23"/>
    </row>
    <row r="13" customFormat="false" ht="64.9" hidden="false" customHeight="true" outlineLevel="0" collapsed="false">
      <c r="A13" s="19" t="s">
        <v>37</v>
      </c>
      <c r="B13" s="20" t="n">
        <v>1</v>
      </c>
      <c r="C13" s="20" t="n">
        <v>1</v>
      </c>
      <c r="D13" s="20" t="n">
        <v>1</v>
      </c>
      <c r="E13" s="20" t="n">
        <v>1</v>
      </c>
      <c r="F13" s="20" t="n">
        <v>3</v>
      </c>
      <c r="G13" s="21" t="n">
        <f aca="false">IF($B13&lt;&gt;0,($B13*0.5+$C13*0.48+$D13*0.48+E13*0.45+F13*0.45),"")</f>
        <v>3.26</v>
      </c>
      <c r="H13" s="22" t="str">
        <f aca="false">IF($G13&lt;=4.99,"NULA",(IF($G13&lt;=6.92,"BAIXA",(IF($G13&lt;=8.99,"MÉDIA",(IF($G13&lt;=11.8,"ALTA","")))))))</f>
        <v>NULA</v>
      </c>
      <c r="I13" s="22" t="str">
        <f aca="false">IF($G13&lt;=4.99,"NULA",(IF($G13&lt;=6.92,"BAIXA",(IF($G13&lt;=11.8,$G13,)))))</f>
        <v>NULA</v>
      </c>
      <c r="J13" s="23"/>
    </row>
    <row r="14" customFormat="false" ht="64.9" hidden="false" customHeight="true" outlineLevel="0" collapsed="false">
      <c r="A14" s="19" t="s">
        <v>38</v>
      </c>
      <c r="B14" s="20" t="n">
        <v>1</v>
      </c>
      <c r="C14" s="20" t="n">
        <v>1</v>
      </c>
      <c r="D14" s="20" t="n">
        <v>1</v>
      </c>
      <c r="E14" s="20" t="n">
        <v>1</v>
      </c>
      <c r="F14" s="20" t="n">
        <v>3</v>
      </c>
      <c r="G14" s="21" t="n">
        <f aca="false">IF($B14&lt;&gt;0,($B14*0.5+$C14*0.48+$D14*0.48+E14*0.45+F14*0.45),"")</f>
        <v>3.26</v>
      </c>
      <c r="H14" s="22" t="str">
        <f aca="false">IF($G14&lt;=4.99,"NULA",(IF($G14&lt;=6.92,"BAIXA",(IF($G14&lt;=8.99,"MÉDIA",(IF($G14&lt;=11.8,"ALTA","")))))))</f>
        <v>NULA</v>
      </c>
      <c r="I14" s="22" t="str">
        <f aca="false">IF($G14&lt;=4.99,"NULA",(IF($G14&lt;=6.92,"BAIXA",(IF($G14&lt;=11.8,$G14,)))))</f>
        <v>NULA</v>
      </c>
      <c r="J14" s="23"/>
    </row>
    <row r="15" customFormat="false" ht="64.9" hidden="false" customHeight="true" outlineLevel="0" collapsed="false">
      <c r="A15" s="19" t="s">
        <v>39</v>
      </c>
      <c r="B15" s="20" t="n">
        <v>1</v>
      </c>
      <c r="C15" s="20" t="n">
        <v>1</v>
      </c>
      <c r="D15" s="20" t="n">
        <v>1</v>
      </c>
      <c r="E15" s="20" t="n">
        <v>1</v>
      </c>
      <c r="F15" s="20" t="n">
        <v>3</v>
      </c>
      <c r="G15" s="21" t="n">
        <f aca="false">IF($B15&lt;&gt;0,($B15*0.5+$C15*0.48+$D15*0.48+E15*0.45+F15*0.45),"")</f>
        <v>3.26</v>
      </c>
      <c r="H15" s="22" t="str">
        <f aca="false">IF($G15&lt;=4.99,"NULA",(IF($G15&lt;=6.92,"BAIXA",(IF($G15&lt;=8.99,"MÉDIA",(IF($G15&lt;=11.8,"ALTA","")))))))</f>
        <v>NULA</v>
      </c>
      <c r="I15" s="22" t="str">
        <f aca="false">IF($G15&lt;=4.99,"NULA",(IF($G15&lt;=6.92,"BAIXA",(IF($G15&lt;=11.8,$G15,)))))</f>
        <v>NULA</v>
      </c>
      <c r="J15" s="23"/>
    </row>
    <row r="16" customFormat="false" ht="64.9" hidden="false" customHeight="true" outlineLevel="0" collapsed="false">
      <c r="A16" s="19" t="s">
        <v>40</v>
      </c>
      <c r="B16" s="20" t="n">
        <v>1</v>
      </c>
      <c r="C16" s="20" t="n">
        <v>1</v>
      </c>
      <c r="D16" s="20" t="n">
        <v>1</v>
      </c>
      <c r="E16" s="20" t="n">
        <v>1</v>
      </c>
      <c r="F16" s="20" t="n">
        <v>3</v>
      </c>
      <c r="G16" s="21" t="n">
        <f aca="false">IF($B16&lt;&gt;0,($B16*0.5+$C16*0.48+$D16*0.48+E16*0.45+F16*0.45),"")</f>
        <v>3.26</v>
      </c>
      <c r="H16" s="22" t="str">
        <f aca="false">IF($G16&lt;=4.99,"NULA",(IF($G16&lt;=6.92,"BAIXA",(IF($G16&lt;=8.99,"MÉDIA",(IF($G16&lt;=11.8,"ALTA","")))))))</f>
        <v>NULA</v>
      </c>
      <c r="I16" s="22" t="str">
        <f aca="false">IF($G16&lt;=4.99,"NULA",(IF($G16&lt;=6.92,"BAIXA",(IF($G16&lt;=11.8,$G16,)))))</f>
        <v>NULA</v>
      </c>
      <c r="J16" s="23"/>
    </row>
    <row r="17" customFormat="false" ht="64.9" hidden="false" customHeight="true" outlineLevel="0" collapsed="false">
      <c r="A17" s="19" t="s">
        <v>41</v>
      </c>
      <c r="B17" s="20" t="n">
        <v>1</v>
      </c>
      <c r="C17" s="20" t="n">
        <v>1</v>
      </c>
      <c r="D17" s="20" t="n">
        <v>1</v>
      </c>
      <c r="E17" s="20" t="n">
        <v>1</v>
      </c>
      <c r="F17" s="20" t="n">
        <v>3</v>
      </c>
      <c r="G17" s="21" t="n">
        <f aca="false">IF($B17&lt;&gt;0,($B17*0.5+$C17*0.48+$D17*0.48+E17*0.45+F17*0.45),"")</f>
        <v>3.26</v>
      </c>
      <c r="H17" s="22" t="str">
        <f aca="false">IF($G17&lt;=4.99,"NULA",(IF($G17&lt;=6.92,"BAIXA",(IF($G17&lt;=8.99,"MÉDIA",(IF($G17&lt;=11.8,"ALTA","")))))))</f>
        <v>NULA</v>
      </c>
      <c r="I17" s="22" t="str">
        <f aca="false">IF($G17&lt;=4.99,"NULA",(IF($G17&lt;=6.92,"BAIXA",(IF($G17&lt;=11.8,$G17,)))))</f>
        <v>NULA</v>
      </c>
      <c r="J17" s="23"/>
    </row>
    <row r="18" customFormat="false" ht="64.9" hidden="false" customHeight="true" outlineLevel="0" collapsed="false">
      <c r="A18" s="19" t="s">
        <v>42</v>
      </c>
      <c r="B18" s="20" t="n">
        <v>1</v>
      </c>
      <c r="C18" s="20" t="n">
        <v>1</v>
      </c>
      <c r="D18" s="20" t="n">
        <v>1</v>
      </c>
      <c r="E18" s="20" t="n">
        <v>1</v>
      </c>
      <c r="F18" s="20" t="n">
        <v>3</v>
      </c>
      <c r="G18" s="21" t="n">
        <f aca="false">IF($B18&lt;&gt;0,($B18*0.5+$C18*0.48+$D18*0.48+E18*0.45+F18*0.45),"")</f>
        <v>3.26</v>
      </c>
      <c r="H18" s="22" t="str">
        <f aca="false">IF($G18&lt;=4.99,"NULA",(IF($G18&lt;=6.92,"BAIXA",(IF($G18&lt;=8.99,"MÉDIA",(IF($G18&lt;=11.8,"ALTA","")))))))</f>
        <v>NULA</v>
      </c>
      <c r="I18" s="22" t="str">
        <f aca="false">IF($G18&lt;=4.99,"NULA",(IF($G18&lt;=6.92,"BAIXA",(IF($G18&lt;=11.8,$G18,)))))</f>
        <v>NULA</v>
      </c>
      <c r="J18" s="23"/>
    </row>
    <row r="19" customFormat="false" ht="64.9" hidden="false" customHeight="true" outlineLevel="0" collapsed="false">
      <c r="A19" s="19" t="s">
        <v>43</v>
      </c>
      <c r="B19" s="20" t="n">
        <v>1</v>
      </c>
      <c r="C19" s="20" t="n">
        <v>1</v>
      </c>
      <c r="D19" s="20" t="n">
        <v>1</v>
      </c>
      <c r="E19" s="20" t="n">
        <v>1</v>
      </c>
      <c r="F19" s="20" t="n">
        <v>3</v>
      </c>
      <c r="G19" s="21" t="n">
        <f aca="false">IF($B19&lt;&gt;0,($B19*0.5+$C19*0.48+$D19*0.48+E19*0.45+F19*0.45),"")</f>
        <v>3.26</v>
      </c>
      <c r="H19" s="22" t="str">
        <f aca="false">IF($G19&lt;=4.99,"NULA",(IF($G19&lt;=6.92,"BAIXA",(IF($G19&lt;=8.99,"MÉDIA",(IF($G19&lt;=11.8,"ALTA","")))))))</f>
        <v>NULA</v>
      </c>
      <c r="I19" s="25" t="str">
        <f aca="false">IF($G19&lt;=4.99,"NULA",(IF($G19&lt;=6.92,"BAIXA",(IF($G19&lt;=11.8,$G19,)))))</f>
        <v>NULA</v>
      </c>
      <c r="J19" s="23"/>
    </row>
    <row r="20" customFormat="false" ht="64.9" hidden="false" customHeight="true" outlineLevel="0" collapsed="false">
      <c r="A20" s="19" t="s">
        <v>44</v>
      </c>
      <c r="B20" s="20" t="n">
        <v>1</v>
      </c>
      <c r="C20" s="20" t="n">
        <v>1</v>
      </c>
      <c r="D20" s="20" t="n">
        <v>1</v>
      </c>
      <c r="E20" s="20" t="n">
        <v>1</v>
      </c>
      <c r="F20" s="20" t="n">
        <v>3</v>
      </c>
      <c r="G20" s="21" t="n">
        <f aca="false">IF($B20&lt;&gt;0,($B20*0.5+$C20*0.48+$D20*0.48+E20*0.45+F20*0.45),"")</f>
        <v>3.26</v>
      </c>
      <c r="H20" s="22" t="str">
        <f aca="false">IF($G20&lt;=4.99,"NULA",(IF($G20&lt;=6.92,"BAIXA",(IF($G20&lt;=8.99,"MÉDIA",(IF($G20&lt;=11.8,"ALTA","")))))))</f>
        <v>NULA</v>
      </c>
      <c r="I20" s="22" t="str">
        <f aca="false">IF($G20&lt;=4.99,"NULA",(IF($G20&lt;=6.92,"BAIXA",(IF($G20&lt;=11.8,$G20,)))))</f>
        <v>NULA</v>
      </c>
      <c r="J20" s="23"/>
    </row>
    <row r="21" customFormat="false" ht="64.9" hidden="false" customHeight="true" outlineLevel="0" collapsed="false">
      <c r="A21" s="26" t="s">
        <v>45</v>
      </c>
      <c r="B21" s="20" t="n">
        <v>1</v>
      </c>
      <c r="C21" s="20" t="n">
        <v>1</v>
      </c>
      <c r="D21" s="20" t="n">
        <v>1</v>
      </c>
      <c r="E21" s="20" t="n">
        <v>1</v>
      </c>
      <c r="F21" s="20" t="n">
        <v>3</v>
      </c>
      <c r="G21" s="21" t="n">
        <f aca="false">IF($B21&lt;&gt;0,($B21*0.5+$C21*0.48+$D21*0.48+E21*0.45+F21*0.45),"")</f>
        <v>3.26</v>
      </c>
      <c r="H21" s="22" t="str">
        <f aca="false">IF($G21&lt;=4.99,"NULA",(IF($G21&lt;=6.92,"BAIXA",(IF($G21&lt;=8.99,"MÉDIA",(IF($G21&lt;=11.8,"ALTA","")))))))</f>
        <v>NULA</v>
      </c>
      <c r="I21" s="22" t="str">
        <f aca="false">IF($G21&lt;=4.99,"NULA",(IF($G21&lt;=6.92,"BAIXA",(IF($G21&lt;=11.8,$G21,)))))</f>
        <v>NULA</v>
      </c>
      <c r="J21" s="23"/>
    </row>
    <row r="22" customFormat="false" ht="64.9" hidden="false" customHeight="true" outlineLevel="0" collapsed="false">
      <c r="A22" s="26" t="s">
        <v>46</v>
      </c>
      <c r="B22" s="20" t="n">
        <v>1</v>
      </c>
      <c r="C22" s="20" t="n">
        <v>1</v>
      </c>
      <c r="D22" s="20" t="n">
        <v>1</v>
      </c>
      <c r="E22" s="20" t="n">
        <v>1</v>
      </c>
      <c r="F22" s="20" t="n">
        <v>3</v>
      </c>
      <c r="G22" s="21" t="n">
        <f aca="false">IF($B22&lt;&gt;0,($B22*0.5+$C22*0.48+$D22*0.48+E22*0.45+F22*0.45),"")</f>
        <v>3.26</v>
      </c>
      <c r="H22" s="22" t="str">
        <f aca="false">IF($G22&lt;=4.99,"NULA",(IF($G22&lt;=6.92,"BAIXA",(IF($G22&lt;=8.99,"MÉDIA",(IF($G22&lt;=11.8,"ALTA","")))))))</f>
        <v>NULA</v>
      </c>
      <c r="I22" s="22" t="str">
        <f aca="false">IF($G22&lt;=4.99,"NULA",(IF($G22&lt;=6.92,"BAIXA",(IF($G22&lt;=11.8,$G22,)))))</f>
        <v>NULA</v>
      </c>
      <c r="J22" s="23"/>
    </row>
    <row r="23" customFormat="false" ht="64.9" hidden="false" customHeight="true" outlineLevel="0" collapsed="false">
      <c r="A23" s="19" t="s">
        <v>47</v>
      </c>
      <c r="B23" s="20" t="n">
        <v>1</v>
      </c>
      <c r="C23" s="20" t="n">
        <v>1</v>
      </c>
      <c r="D23" s="20" t="n">
        <v>1</v>
      </c>
      <c r="E23" s="20" t="n">
        <v>1</v>
      </c>
      <c r="F23" s="20" t="n">
        <v>3</v>
      </c>
      <c r="G23" s="21" t="n">
        <f aca="false">IF($B23&lt;&gt;0,($B23*0.5+$C23*0.48+$D23*0.48+E23*0.45+F23*0.45),"")</f>
        <v>3.26</v>
      </c>
      <c r="H23" s="22" t="str">
        <f aca="false">IF($G23&lt;=4.99,"NULA",(IF($G23&lt;=6.92,"BAIXA",(IF($G23&lt;=8.99,"MÉDIA",(IF($G23&lt;=11.8,"ALTA","")))))))</f>
        <v>NULA</v>
      </c>
      <c r="I23" s="22" t="str">
        <f aca="false">IF($G23&lt;=4.99,"NULA",(IF($G23&lt;=6.92,"BAIXA",(IF($G23&lt;=11.8,$G23,)))))</f>
        <v>NULA</v>
      </c>
      <c r="J23" s="23"/>
    </row>
    <row r="24" customFormat="false" ht="64.9" hidden="false" customHeight="true" outlineLevel="0" collapsed="false">
      <c r="A24" s="19" t="s">
        <v>48</v>
      </c>
      <c r="B24" s="20" t="n">
        <v>1</v>
      </c>
      <c r="C24" s="20" t="n">
        <v>1</v>
      </c>
      <c r="D24" s="20" t="n">
        <v>1</v>
      </c>
      <c r="E24" s="20" t="n">
        <v>1</v>
      </c>
      <c r="F24" s="20" t="n">
        <v>3</v>
      </c>
      <c r="G24" s="21" t="n">
        <f aca="false">IF($B24&lt;&gt;0,($B24*0.5+$C24*0.48+$D24*0.48+E24*0.45+F24*0.45),"")</f>
        <v>3.26</v>
      </c>
      <c r="H24" s="22" t="str">
        <f aca="false">IF($G24&lt;=4.99,"NULA",(IF($G24&lt;=6.92,"BAIXA",(IF($G24&lt;=8.99,"MÉDIA",(IF($G24&lt;=11.8,"ALTA","")))))))</f>
        <v>NULA</v>
      </c>
      <c r="I24" s="22" t="str">
        <f aca="false">IF($G24&lt;=4.99,"NULA",(IF($G24&lt;=6.92,"BAIXA",(IF($G24&lt;=11.8,$G24,)))))</f>
        <v>NULA</v>
      </c>
      <c r="J24" s="23"/>
    </row>
    <row r="25" customFormat="false" ht="64.9" hidden="false" customHeight="true" outlineLevel="0" collapsed="false">
      <c r="A25" s="19" t="s">
        <v>49</v>
      </c>
      <c r="B25" s="20" t="n">
        <v>1</v>
      </c>
      <c r="C25" s="20" t="n">
        <v>1</v>
      </c>
      <c r="D25" s="20" t="n">
        <v>1</v>
      </c>
      <c r="E25" s="20" t="n">
        <v>1</v>
      </c>
      <c r="F25" s="20" t="n">
        <v>3</v>
      </c>
      <c r="G25" s="21" t="n">
        <f aca="false">IF($B25&lt;&gt;0,($B25*0.5+$C25*0.48+$D25*0.48+E25*0.45+F25*0.45),"")</f>
        <v>3.26</v>
      </c>
      <c r="H25" s="22" t="str">
        <f aca="false">IF($G25&lt;=4.99,"NULA",(IF($G25&lt;=6.92,"BAIXA",(IF($G25&lt;=8.99,"MÉDIA",(IF($G25&lt;=11.8,"ALTA","")))))))</f>
        <v>NULA</v>
      </c>
      <c r="I25" s="22" t="str">
        <f aca="false">IF($G25&lt;=4.99,"NULA",(IF($G25&lt;=6.92,"BAIXA",(IF($G25&lt;=11.8,$G25,)))))</f>
        <v>NULA</v>
      </c>
      <c r="J25" s="23"/>
    </row>
    <row r="26" customFormat="false" ht="14.9" hidden="false" customHeight="false" outlineLevel="0" collapsed="false">
      <c r="A26" s="27" t="s">
        <v>50</v>
      </c>
      <c r="B26" s="28"/>
      <c r="C26" s="28"/>
      <c r="D26" s="28"/>
      <c r="E26" s="28"/>
      <c r="F26" s="28"/>
      <c r="G26" s="28"/>
      <c r="H26" s="28"/>
      <c r="I26" s="29" t="s">
        <v>51</v>
      </c>
      <c r="J26" s="23"/>
    </row>
    <row r="27" customFormat="false" ht="14.9" hidden="false" customHeight="false" outlineLevel="0" collapsed="false">
      <c r="A27" s="27" t="s">
        <v>52</v>
      </c>
      <c r="B27" s="28"/>
      <c r="C27" s="28"/>
      <c r="D27" s="28"/>
      <c r="E27" s="28"/>
      <c r="F27" s="28"/>
      <c r="G27" s="28"/>
      <c r="H27" s="28"/>
      <c r="I27" s="30" t="n">
        <f aca="false">IF($I26="Habitacional",(SUM(I5:I25))/15,(IF($I26="Não habitacional",(SUM(I5:I25)/12))))</f>
        <v>0</v>
      </c>
      <c r="J27" s="31"/>
    </row>
    <row r="30" customFormat="false" ht="12.8" hidden="false" customHeight="false" outlineLevel="0" collapsed="false">
      <c r="J30" s="32"/>
    </row>
  </sheetData>
  <mergeCells count="5">
    <mergeCell ref="A1:A2"/>
    <mergeCell ref="B1:I1"/>
    <mergeCell ref="J1:J2"/>
    <mergeCell ref="A3:I3"/>
    <mergeCell ref="B4:I4"/>
  </mergeCells>
  <conditionalFormatting sqref="I7:I27">
    <cfRule type="cellIs" priority="2" operator="equal" aboveAverage="0" equalAverage="0" bottom="0" percent="0" rank="0" text="" dxfId="0">
      <formula>"POSITIVO"</formula>
    </cfRule>
  </conditionalFormatting>
  <conditionalFormatting sqref="I26:I27 H7:I25">
    <cfRule type="cellIs" priority="3" operator="equal" aboveAverage="0" equalAverage="0" bottom="0" percent="0" rank="0" text="" dxfId="1">
      <formula>"ALTA"</formula>
    </cfRule>
    <cfRule type="cellIs" priority="4" operator="equal" aboveAverage="0" equalAverage="0" bottom="0" percent="0" rank="0" text="" dxfId="2">
      <formula>"MÉDIA"</formula>
    </cfRule>
    <cfRule type="cellIs" priority="5" operator="equal" aboveAverage="0" equalAverage="0" bottom="0" percent="0" rank="0" text="" dxfId="3">
      <formula>"BAIXA"</formula>
    </cfRule>
    <cfRule type="cellIs" priority="6" operator="equal" aboveAverage="0" equalAverage="0" bottom="0" percent="0" rank="0" text="" dxfId="4">
      <formula>"NULA"</formula>
    </cfRule>
  </conditionalFormatting>
  <conditionalFormatting sqref="I5">
    <cfRule type="cellIs" priority="7" operator="equal" aboveAverage="0" equalAverage="0" bottom="0" percent="0" rank="0" text="" dxfId="0">
      <formula>"POSITIVO"</formula>
    </cfRule>
  </conditionalFormatting>
  <conditionalFormatting sqref="H5:I5">
    <cfRule type="cellIs" priority="8" operator="equal" aboveAverage="0" equalAverage="0" bottom="0" percent="0" rank="0" text="" dxfId="1">
      <formula>"ALTA"</formula>
    </cfRule>
    <cfRule type="cellIs" priority="9" operator="equal" aboveAverage="0" equalAverage="0" bottom="0" percent="0" rank="0" text="" dxfId="2">
      <formula>"MÉDIA"</formula>
    </cfRule>
    <cfRule type="cellIs" priority="10" operator="equal" aboveAverage="0" equalAverage="0" bottom="0" percent="0" rank="0" text="" dxfId="3">
      <formula>"BAIXA"</formula>
    </cfRule>
    <cfRule type="cellIs" priority="11" operator="equal" aboveAverage="0" equalAverage="0" bottom="0" percent="0" rank="0" text="" dxfId="4">
      <formula>"NULA"</formula>
    </cfRule>
  </conditionalFormatting>
  <conditionalFormatting sqref="I6">
    <cfRule type="cellIs" priority="12" operator="equal" aboveAverage="0" equalAverage="0" bottom="0" percent="0" rank="0" text="" dxfId="0">
      <formula>"POSITIVO"</formula>
    </cfRule>
  </conditionalFormatting>
  <conditionalFormatting sqref="H6:I6">
    <cfRule type="cellIs" priority="13" operator="equal" aboveAverage="0" equalAverage="0" bottom="0" percent="0" rank="0" text="" dxfId="1">
      <formula>"ALTA"</formula>
    </cfRule>
    <cfRule type="cellIs" priority="14" operator="equal" aboveAverage="0" equalAverage="0" bottom="0" percent="0" rank="0" text="" dxfId="2">
      <formula>"MÉDIA"</formula>
    </cfRule>
    <cfRule type="cellIs" priority="15" operator="equal" aboveAverage="0" equalAverage="0" bottom="0" percent="0" rank="0" text="" dxfId="3">
      <formula>"BAIXA"</formula>
    </cfRule>
    <cfRule type="cellIs" priority="16" operator="equal" aboveAverage="0" equalAverage="0" bottom="0" percent="0" rank="0" text="" dxfId="4">
      <formula>"NULA"</formula>
    </cfRule>
  </conditionalFormatting>
  <dataValidations count="3">
    <dataValidation allowBlank="true" errorStyle="stop" operator="equal" showDropDown="false" showErrorMessage="true" showInputMessage="true" sqref="B5:E25" type="list">
      <formula1>"1,3,5"</formula1>
      <formula2>0</formula2>
    </dataValidation>
    <dataValidation allowBlank="true" errorStyle="stop" operator="equal" showDropDown="false" showErrorMessage="true" showInputMessage="true" sqref="F5:F25" type="list">
      <formula1>"3,5"</formula1>
      <formula2>0</formula2>
    </dataValidation>
    <dataValidation allowBlank="false" errorStyle="stop" operator="equal" showDropDown="false" showErrorMessage="true" showInputMessage="false" sqref="I26" type="list">
      <formula1>"Habitacional,Não habitacional"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9" activeCellId="0" sqref="C19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21.84"/>
    <col collapsed="false" customWidth="true" hidden="false" outlineLevel="0" max="3" min="3" style="0" width="28.94"/>
  </cols>
  <sheetData>
    <row r="1" customFormat="false" ht="13.8" hidden="false" customHeight="false" outlineLevel="0" collapsed="false">
      <c r="A1" s="33" t="s">
        <v>53</v>
      </c>
      <c r="B1" s="33"/>
      <c r="C1" s="33"/>
    </row>
    <row r="2" customFormat="false" ht="20.85" hidden="false" customHeight="false" outlineLevel="0" collapsed="false">
      <c r="A2" s="34" t="s">
        <v>54</v>
      </c>
      <c r="B2" s="35" t="s">
        <v>55</v>
      </c>
      <c r="C2" s="36" t="s">
        <v>56</v>
      </c>
    </row>
    <row r="3" customFormat="false" ht="12.8" hidden="false" customHeight="false" outlineLevel="0" collapsed="false">
      <c r="A3" s="37" t="s">
        <v>57</v>
      </c>
      <c r="B3" s="38" t="n">
        <v>1</v>
      </c>
      <c r="C3" s="39" t="n">
        <f aca="false">IF(B3=1,1.1,(IF(B3=2,0.9,(IF(B3=3,0.7,(IF(B3=4,0.5,(IF(B3=5,0.3,(IF(B3=6,0.1)))))))))))</f>
        <v>1.1</v>
      </c>
    </row>
    <row r="4" customFormat="false" ht="13.8" hidden="false" customHeight="false" outlineLevel="0" collapsed="false">
      <c r="A4" s="37" t="s">
        <v>58</v>
      </c>
      <c r="B4" s="40" t="n">
        <v>1</v>
      </c>
      <c r="C4" s="39" t="n">
        <f aca="false">IF(B4=1,1.1,(IF(B4=2,0.9,(IF(B4=3,0.7,(IF(B4=4,0.5,(IF(B4=5,0.3,(IF(B4=6,0.1)))))))))))</f>
        <v>1.1</v>
      </c>
    </row>
    <row r="5" customFormat="false" ht="13.8" hidden="false" customHeight="false" outlineLevel="0" collapsed="false">
      <c r="A5" s="37" t="s">
        <v>59</v>
      </c>
      <c r="B5" s="40" t="n">
        <v>1</v>
      </c>
      <c r="C5" s="39" t="n">
        <f aca="false">IF(B5=1,1.1,(IF(B5=2,0.9,(IF(B5=3,0.7,(IF(B5=4,0.5,(IF(B5=5,0.3,(IF(B5=6,0.1)))))))))))</f>
        <v>1.1</v>
      </c>
    </row>
    <row r="6" customFormat="false" ht="13.8" hidden="false" customHeight="false" outlineLevel="0" collapsed="false">
      <c r="A6" s="37" t="s">
        <v>60</v>
      </c>
      <c r="B6" s="40" t="n">
        <v>1</v>
      </c>
      <c r="C6" s="39" t="n">
        <f aca="false">IF(B6=1,1.1,(IF(B6=2,0.9,(IF(B6=3,0.7,(IF(B6=4,0.5,(IF(B6=5,0.3,(IF(B6=6,0.1)))))))))))</f>
        <v>1.1</v>
      </c>
    </row>
    <row r="7" customFormat="false" ht="13.8" hidden="false" customHeight="false" outlineLevel="0" collapsed="false">
      <c r="A7" s="41" t="s">
        <v>61</v>
      </c>
      <c r="B7" s="42"/>
      <c r="C7" s="43" t="n">
        <f aca="false">AVERAGE(C3:C6)</f>
        <v>1.1</v>
      </c>
    </row>
    <row r="8" customFormat="false" ht="12.8" hidden="false" customHeight="false" outlineLevel="0" collapsed="false">
      <c r="C8" s="44"/>
    </row>
    <row r="9" customFormat="false" ht="13.8" hidden="false" customHeight="false" outlineLevel="0" collapsed="false">
      <c r="A9" s="33" t="s">
        <v>62</v>
      </c>
      <c r="B9" s="33"/>
    </row>
    <row r="10" customFormat="false" ht="14.9" hidden="false" customHeight="false" outlineLevel="0" collapsed="false">
      <c r="A10" s="45" t="s">
        <v>63</v>
      </c>
      <c r="B10" s="46" t="n">
        <f aca="false">'IM Fase Operação'!I27</f>
        <v>0</v>
      </c>
    </row>
    <row r="11" customFormat="false" ht="12.8" hidden="false" customHeight="false" outlineLevel="0" collapsed="false">
      <c r="A11" s="45" t="s">
        <v>61</v>
      </c>
      <c r="B11" s="47" t="n">
        <f aca="false">C7</f>
        <v>1.1</v>
      </c>
    </row>
    <row r="12" customFormat="false" ht="12.8" hidden="false" customHeight="false" outlineLevel="0" collapsed="false">
      <c r="A12" s="45" t="s">
        <v>64</v>
      </c>
      <c r="B12" s="48" t="n">
        <v>1</v>
      </c>
      <c r="C12" s="0" t="s">
        <v>65</v>
      </c>
    </row>
    <row r="13" customFormat="false" ht="12.8" hidden="false" customHeight="false" outlineLevel="0" collapsed="false">
      <c r="A13" s="45" t="s">
        <v>66</v>
      </c>
      <c r="B13" s="48" t="n">
        <v>1</v>
      </c>
      <c r="C13" s="0" t="s">
        <v>67</v>
      </c>
    </row>
    <row r="15" customFormat="false" ht="12.8" hidden="false" customHeight="false" outlineLevel="0" collapsed="false">
      <c r="A15" s="49" t="s">
        <v>50</v>
      </c>
      <c r="B15" s="49"/>
      <c r="C15" s="50" t="s">
        <v>68</v>
      </c>
    </row>
    <row r="16" customFormat="false" ht="12.8" hidden="false" customHeight="false" outlineLevel="0" collapsed="false">
      <c r="A16" s="51" t="s">
        <v>69</v>
      </c>
      <c r="B16" s="52"/>
      <c r="C16" s="53" t="n">
        <f aca="false">IF($C15="Habitacional",(B10*0.45*B11*0.45*B12*0.45*B13*0.15),(IF($C15="Industrial, Setorial e Específico",(B10*0.55*B11*0.4*B12*0.5*B13*0.1),(IF($C15="Comercial, Serviços e Comunitário",(B10*0.55*B11*0.35*B12*0.5*B13*0.1))))))</f>
        <v>0</v>
      </c>
    </row>
    <row r="18" customFormat="false" ht="12.8" hidden="false" customHeight="false" outlineLevel="0" collapsed="false">
      <c r="A18" s="51" t="s">
        <v>70</v>
      </c>
      <c r="B18" s="51"/>
      <c r="C18" s="54" t="n">
        <v>1</v>
      </c>
      <c r="D18" s="0" t="s">
        <v>71</v>
      </c>
    </row>
    <row r="19" customFormat="false" ht="12.8" hidden="false" customHeight="false" outlineLevel="0" collapsed="false">
      <c r="A19" s="51" t="s">
        <v>72</v>
      </c>
      <c r="B19" s="51"/>
      <c r="C19" s="55" t="n">
        <v>1</v>
      </c>
    </row>
    <row r="20" customFormat="false" ht="12.8" hidden="false" customHeight="false" outlineLevel="0" collapsed="false">
      <c r="A20" s="51" t="s">
        <v>73</v>
      </c>
      <c r="B20" s="51"/>
      <c r="C20" s="55" t="n">
        <f aca="false">(C18*C19)</f>
        <v>1</v>
      </c>
    </row>
    <row r="22" customFormat="false" ht="12.8" hidden="false" customHeight="false" outlineLevel="0" collapsed="false">
      <c r="A22" s="51" t="s">
        <v>74</v>
      </c>
      <c r="B22" s="52"/>
      <c r="C22" s="55" t="n">
        <f aca="false">C16*C20*0.25</f>
        <v>0</v>
      </c>
    </row>
  </sheetData>
  <mergeCells count="1">
    <mergeCell ref="A15:B15"/>
  </mergeCells>
  <conditionalFormatting sqref="B10">
    <cfRule type="cellIs" priority="2" operator="equal" aboveAverage="0" equalAverage="0" bottom="0" percent="0" rank="0" text="" dxfId="5">
      <formula>"POSITIVO"</formula>
    </cfRule>
  </conditionalFormatting>
  <conditionalFormatting sqref="B10">
    <cfRule type="cellIs" priority="3" operator="equal" aboveAverage="0" equalAverage="0" bottom="0" percent="0" rank="0" text="" dxfId="6">
      <formula>"ALTA"</formula>
    </cfRule>
    <cfRule type="cellIs" priority="4" operator="equal" aboveAverage="0" equalAverage="0" bottom="0" percent="0" rank="0" text="" dxfId="7">
      <formula>"MÉDIA"</formula>
    </cfRule>
    <cfRule type="cellIs" priority="5" operator="equal" aboveAverage="0" equalAverage="0" bottom="0" percent="0" rank="0" text="" dxfId="8">
      <formula>"BAIXA"</formula>
    </cfRule>
    <cfRule type="cellIs" priority="6" operator="equal" aboveAverage="0" equalAverage="0" bottom="0" percent="0" rank="0" text="" dxfId="9">
      <formula>"NULA"</formula>
    </cfRule>
  </conditionalFormatting>
  <dataValidations count="3">
    <dataValidation allowBlank="true" errorStyle="stop" operator="equal" showDropDown="false" showErrorMessage="true" showInputMessage="false" sqref="B12" type="list">
      <mc:AlternateContent xmlns:x12ac="http://schemas.microsoft.com/office/spreadsheetml/2011/1/ac" xmlns:mc="http://schemas.openxmlformats.org/markup-compatibility/2006">
        <mc:Choice Requires="x12ac">
          <x12ac:list>"0,75",1,"1,25"</x12ac:list>
        </mc:Choice>
        <mc:Fallback>
          <formula1>"0,75,1,1,25"</formula1>
        </mc:Fallback>
      </mc:AlternateContent>
      <formula2>0</formula2>
    </dataValidation>
    <dataValidation allowBlank="true" errorStyle="stop" operator="equal" showDropDown="false" showErrorMessage="true" showInputMessage="false" sqref="B13" type="list">
      <mc:AlternateContent xmlns:x12ac="http://schemas.microsoft.com/office/spreadsheetml/2011/1/ac" xmlns:mc="http://schemas.openxmlformats.org/markup-compatibility/2006">
        <mc:Choice Requires="x12ac">
          <x12ac:list>1,"1,25","1,50","1,75"</x12ac:list>
        </mc:Choice>
        <mc:Fallback>
          <formula1>"1,1,25,1,50,1,75"</formula1>
        </mc:Fallback>
      </mc:AlternateContent>
      <formula2>0</formula2>
    </dataValidation>
    <dataValidation allowBlank="true" errorStyle="stop" operator="equal" showDropDown="false" showErrorMessage="true" showInputMessage="false" sqref="C15" type="list">
      <mc:AlternateContent xmlns:x12ac="http://schemas.microsoft.com/office/spreadsheetml/2011/1/ac" xmlns:mc="http://schemas.openxmlformats.org/markup-compatibility/2006">
        <mc:Choice Requires="x12ac">
          <x12ac:list>Habitacional,"Industrial, Setorial e Específico","Comercial, Serviços e Comunitário"</x12ac:list>
        </mc:Choice>
        <mc:Fallback>
          <formula1>"Habitacional,Industrial, Setorial e Específico,Comercial, Serviços e Comunitário"</formula1>
        </mc:Fallback>
      </mc:AlternateContent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75</TotalTime>
  <Application>LibreOffice/25.8.5.2$Windows_X86_64 LibreOffice_project/9c8b85f387cc00a89945a79c9e6239f32e450ac2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2026-04-23T12:10:48Z</dcterms:created>
  <dc:creator/>
  <dc:description/>
  <dc:language>pt-BR</dc:language>
  <cp:lastModifiedBy/>
  <dcterms:modified xsi:type="dcterms:W3CDTF">2026-04-23T14:02:08Z</dcterms:modified>
  <cp:revision>6</cp:revision>
  <dc:subject/>
  <dc:title/>
</cp:coreProperties>
</file>