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2035" windowHeight="11580" tabRatio="746" activeTab="1"/>
  </bookViews>
  <sheets>
    <sheet name="Impactos Fase Obra" sheetId="23" r:id="rId1"/>
    <sheet name="IM Fase Operação" sheetId="25" r:id="rId2"/>
    <sheet name="VC " sheetId="18" r:id="rId3"/>
  </sheets>
  <definedNames>
    <definedName name="_xlnm.Print_Area" localSheetId="1">'IM Fase Operação'!$A$1:$P$25</definedName>
  </definedNames>
  <calcPr calcId="125725"/>
</workbook>
</file>

<file path=xl/calcChain.xml><?xml version="1.0" encoding="utf-8"?>
<calcChain xmlns="http://schemas.openxmlformats.org/spreadsheetml/2006/main">
  <c r="C4" i="18"/>
  <c r="C5"/>
  <c r="C6"/>
  <c r="C3"/>
  <c r="B10"/>
  <c r="J24" i="25"/>
  <c r="L24" s="1"/>
  <c r="N23"/>
  <c r="J23"/>
  <c r="L23" s="1"/>
  <c r="L22"/>
  <c r="J22"/>
  <c r="N22" s="1"/>
  <c r="J21"/>
  <c r="L21" s="1"/>
  <c r="J20"/>
  <c r="L20" s="1"/>
  <c r="N19"/>
  <c r="J19"/>
  <c r="L19" s="1"/>
  <c r="L18"/>
  <c r="J18"/>
  <c r="N18" s="1"/>
  <c r="J17"/>
  <c r="L17" s="1"/>
  <c r="J16"/>
  <c r="L16" s="1"/>
  <c r="N15"/>
  <c r="J15"/>
  <c r="L15" s="1"/>
  <c r="L14"/>
  <c r="J14"/>
  <c r="N14" s="1"/>
  <c r="J13"/>
  <c r="L13" s="1"/>
  <c r="L12"/>
  <c r="J12"/>
  <c r="N12" s="1"/>
  <c r="N11"/>
  <c r="J11"/>
  <c r="L11" s="1"/>
  <c r="L10"/>
  <c r="J10"/>
  <c r="N10" s="1"/>
  <c r="J9"/>
  <c r="L9" s="1"/>
  <c r="L8"/>
  <c r="J8"/>
  <c r="N8" s="1"/>
  <c r="N7"/>
  <c r="J7"/>
  <c r="L7" s="1"/>
  <c r="L6"/>
  <c r="J6"/>
  <c r="N6" s="1"/>
  <c r="J5"/>
  <c r="L5" s="1"/>
  <c r="N16" l="1"/>
  <c r="N20"/>
  <c r="N24"/>
  <c r="N25" s="1"/>
  <c r="N13"/>
  <c r="N17"/>
  <c r="N21"/>
  <c r="N5"/>
  <c r="N9"/>
  <c r="C7" i="18" l="1"/>
  <c r="B11" s="1"/>
</calcChain>
</file>

<file path=xl/sharedStrings.xml><?xml version="1.0" encoding="utf-8"?>
<sst xmlns="http://schemas.openxmlformats.org/spreadsheetml/2006/main" count="70" uniqueCount="68">
  <si>
    <t>IMPACTO</t>
  </si>
  <si>
    <t>NATUREZA DO IMPACTO</t>
  </si>
  <si>
    <t>FASE DE OCORRÊNCIA</t>
  </si>
  <si>
    <t>EXPECTATIVA DE OCORRÊNCIA</t>
  </si>
  <si>
    <t>ABRANGÊNCIA</t>
  </si>
  <si>
    <t>VALORAÇÃO</t>
  </si>
  <si>
    <t>MAGNITUDE</t>
  </si>
  <si>
    <t xml:space="preserve"> AÇÃO MITIGADORA / POTENCIALIZADORA</t>
  </si>
  <si>
    <t>IM</t>
  </si>
  <si>
    <t>NEGATIVO</t>
  </si>
  <si>
    <t>Aumento no consumo de rede de telefonia fixa e internet</t>
  </si>
  <si>
    <t>Interferência na iluminação e ventilação naturais existentes no entorno</t>
  </si>
  <si>
    <t>Aumento do volume de resíduos sólidos</t>
  </si>
  <si>
    <t xml:space="preserve">Aumento no consumo de água e energia elétrica </t>
  </si>
  <si>
    <t>Interferência no trânsito</t>
  </si>
  <si>
    <t>Aumento na demanda por estacionamento em vias públicas</t>
  </si>
  <si>
    <t>Aumento do volume regional de esgoto</t>
  </si>
  <si>
    <t>Aumento da demanda por equipamentos públicos comunitários</t>
  </si>
  <si>
    <t>Aumento da demanda por transporte coletivo</t>
  </si>
  <si>
    <t>Aumento da poluição e/ou interferência na qualidade do ar</t>
  </si>
  <si>
    <t>ÍNDICE DE MAGNITUDE</t>
  </si>
  <si>
    <t xml:space="preserve"> AÇÃO CORRETIVA / MITIGADORA</t>
  </si>
  <si>
    <t>Interferência no trânsito pelo deslocamento de caminhões, máquinas e outros veículos</t>
  </si>
  <si>
    <t>Vazamento de óleo, graxa e combustíveis dos caminhões de transporte de materiais e máquinas</t>
  </si>
  <si>
    <t>Carreamento de solo para as vias públicas</t>
  </si>
  <si>
    <t>Geração de ruídos e vibrações</t>
  </si>
  <si>
    <t>Geração de efluentes</t>
  </si>
  <si>
    <t xml:space="preserve">Geração de resíduos da construção civil </t>
  </si>
  <si>
    <t>Emissão de material particulado e gases de combustão para a atmosfera</t>
  </si>
  <si>
    <t xml:space="preserve"> Geração de poeira (demolição, movimentação de terra, etc) </t>
  </si>
  <si>
    <t>Riscos de acidente de trabalho</t>
  </si>
  <si>
    <t xml:space="preserve">Possibilidade de desencadeamento de processos erosivos </t>
  </si>
  <si>
    <t xml:space="preserve">Movimentação de terra - Terraplanagem </t>
  </si>
  <si>
    <t>SETOR</t>
  </si>
  <si>
    <t>IEU</t>
  </si>
  <si>
    <t>FDU</t>
  </si>
  <si>
    <t>FASE DE OPERAÇÃO E FUNCIONAMENTO</t>
  </si>
  <si>
    <t>FASE DE OBRA</t>
  </si>
  <si>
    <t>Geração de risco à saúde da vizinhança e de acidentes de trabalho</t>
  </si>
  <si>
    <t>TEMPORALIDADE</t>
  </si>
  <si>
    <t>SAÚDE</t>
  </si>
  <si>
    <t>EDUCAÇÃO</t>
  </si>
  <si>
    <t>LAZER E CULTURA</t>
  </si>
  <si>
    <t>MOBILIDADE</t>
  </si>
  <si>
    <t>INTENSIDADE</t>
  </si>
  <si>
    <t>Geração de odores incômodos à vizinhança</t>
  </si>
  <si>
    <t>AP</t>
  </si>
  <si>
    <t>Desvalorização imobiliária do entorno</t>
  </si>
  <si>
    <t xml:space="preserve">Todos os impactos que possam ser causados durante a Fase de Obra do empreendimento deverão ser listados nessa matriz, junto às ações corretivas e/ou mitigadoras que o empreendedor se compromete a cumprir.
</t>
  </si>
  <si>
    <r>
      <rPr>
        <b/>
        <sz val="14"/>
        <color theme="0"/>
        <rFont val="Barlow"/>
      </rPr>
      <t>JUSTIFICATIVA</t>
    </r>
    <r>
      <rPr>
        <b/>
        <sz val="10.5"/>
        <color theme="0"/>
        <rFont val="Barlow"/>
      </rPr>
      <t xml:space="preserve">
</t>
    </r>
  </si>
  <si>
    <t>Para compor o Índice de Magnitude (IM) serão apenas considerados os impactos negativos do empreendimento.
* todos os impactos descritos nessa matriz devem ser avaliados e valorados de acordo com os valores dos critérios estabelecidos na Tabela 1 – Descritivo dos Atributos</t>
  </si>
  <si>
    <t>Medidas de implantação, soluções de tráfego, paisagismo ou sustentabilidade que tenham capacidade de reduzir o impacto avaliado podem ser implementadas e descritas no campo JUSTIFICATIVA para justificar a definição dos valores dos atributos, desde que demonstradas no estudo e documentos do projeto.</t>
  </si>
  <si>
    <t>Geração de ruídos, vibrações e/ou ondas sonoras</t>
  </si>
  <si>
    <t>Risco de degradação permanente ou impactos de alta incomodidade no entorno causada pelos processos da fase de obra</t>
  </si>
  <si>
    <t>Interferência nas áreas de patrimônio histórico, cultural e/ou natural</t>
  </si>
  <si>
    <t>Interferência nos padrões de uso e ocupação do solo consolidados do entorno, com consequente alteração da paisagem urbana</t>
  </si>
  <si>
    <t>Valorização imobiliária, com consequente encarecimento do custo de vida do entorno, aumentando a segregação socioespacial</t>
  </si>
  <si>
    <t>Subutilização ou inadequação à infraestrutura urbana considerando os objetivos de usos e adensamento da zona, de acordo com o zoneamento municipal</t>
  </si>
  <si>
    <t>FATORES PARA GI</t>
  </si>
  <si>
    <t>VALOR PARCIAL</t>
  </si>
  <si>
    <t>MAPA TEMÁTICO</t>
  </si>
  <si>
    <t>CÁLCULO FDU</t>
  </si>
  <si>
    <t>DURAÇÃO</t>
  </si>
  <si>
    <t>Alteração do fluxo hídrico devido à impermeabilização do solo</t>
  </si>
  <si>
    <t>IN</t>
  </si>
  <si>
    <t>*de acordo com Anexo III</t>
  </si>
  <si>
    <t>*de acordo com Anexo V</t>
  </si>
  <si>
    <t>ATRIBUTOS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</si>
</sst>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.5"/>
      <color theme="0"/>
      <name val="Barlow"/>
    </font>
    <font>
      <b/>
      <sz val="10"/>
      <color theme="0"/>
      <name val="Barlow"/>
    </font>
    <font>
      <sz val="10"/>
      <color theme="1"/>
      <name val="Barlow"/>
    </font>
    <font>
      <sz val="10"/>
      <name val="Barlow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Barlow"/>
    </font>
  </fonts>
  <fills count="12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39997558519241921"/>
        <bgColor theme="6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theme="6"/>
      </patternFill>
    </fill>
    <fill>
      <patternFill patternType="solid">
        <fgColor theme="5" tint="0.399975585192419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ck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 style="thick">
        <color theme="0"/>
      </top>
      <bottom/>
      <diagonal/>
    </border>
    <border>
      <left/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theme="0"/>
      </top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4" fillId="3" borderId="5" xfId="0" applyNumberFormat="1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0" fillId="5" borderId="0" xfId="0" applyFill="1"/>
    <xf numFmtId="2" fontId="3" fillId="4" borderId="7" xfId="0" applyNumberFormat="1" applyFont="1" applyFill="1" applyBorder="1" applyAlignment="1">
      <alignment horizontal="center" vertical="center"/>
    </xf>
    <xf numFmtId="0" fontId="0" fillId="6" borderId="0" xfId="0" applyFont="1" applyFill="1" applyBorder="1" applyAlignment="1">
      <alignment vertical="center" wrapText="1"/>
    </xf>
    <xf numFmtId="0" fontId="0" fillId="3" borderId="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7" borderId="10" xfId="0" applyFill="1" applyBorder="1"/>
    <xf numFmtId="0" fontId="0" fillId="8" borderId="10" xfId="0" applyFill="1" applyBorder="1"/>
    <xf numFmtId="0" fontId="0" fillId="8" borderId="11" xfId="0" applyFill="1" applyBorder="1"/>
    <xf numFmtId="0" fontId="2" fillId="10" borderId="7" xfId="0" applyFont="1" applyFill="1" applyBorder="1" applyAlignment="1">
      <alignment horizontal="center" vertical="center" textRotation="90" wrapText="1"/>
    </xf>
    <xf numFmtId="0" fontId="7" fillId="5" borderId="0" xfId="0" applyFont="1" applyFill="1"/>
    <xf numFmtId="2" fontId="0" fillId="0" borderId="0" xfId="0" applyNumberFormat="1"/>
    <xf numFmtId="0" fontId="0" fillId="0" borderId="0" xfId="0" applyBorder="1"/>
    <xf numFmtId="0" fontId="0" fillId="7" borderId="10" xfId="0" applyFill="1" applyBorder="1" applyAlignment="1">
      <alignment vertical="center" wrapText="1"/>
    </xf>
    <xf numFmtId="0" fontId="6" fillId="7" borderId="10" xfId="0" applyFont="1" applyFill="1" applyBorder="1" applyAlignment="1">
      <alignment vertical="center" wrapText="1"/>
    </xf>
    <xf numFmtId="0" fontId="5" fillId="11" borderId="0" xfId="0" applyFont="1" applyFill="1"/>
    <xf numFmtId="0" fontId="2" fillId="2" borderId="7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4" fillId="3" borderId="16" xfId="0" applyFont="1" applyFill="1" applyBorder="1" applyAlignment="1">
      <alignment vertical="center"/>
    </xf>
    <xf numFmtId="0" fontId="4" fillId="3" borderId="17" xfId="0" applyNumberFormat="1" applyFont="1" applyFill="1" applyBorder="1" applyAlignment="1">
      <alignment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 wrapText="1"/>
    </xf>
    <xf numFmtId="0" fontId="0" fillId="0" borderId="19" xfId="0" applyBorder="1"/>
    <xf numFmtId="2" fontId="0" fillId="11" borderId="20" xfId="0" applyNumberFormat="1" applyFill="1" applyBorder="1"/>
    <xf numFmtId="2" fontId="3" fillId="4" borderId="21" xfId="0" applyNumberFormat="1" applyFont="1" applyFill="1" applyBorder="1" applyAlignment="1">
      <alignment horizontal="right" vertical="center"/>
    </xf>
    <xf numFmtId="0" fontId="0" fillId="8" borderId="22" xfId="0" applyFill="1" applyBorder="1"/>
    <xf numFmtId="2" fontId="0" fillId="11" borderId="23" xfId="0" applyNumberFormat="1" applyFill="1" applyBorder="1"/>
    <xf numFmtId="0" fontId="5" fillId="8" borderId="11" xfId="0" applyFont="1" applyFill="1" applyBorder="1"/>
    <xf numFmtId="0" fontId="1" fillId="2" borderId="7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0" fillId="6" borderId="8" xfId="0" applyFont="1" applyFill="1" applyBorder="1" applyAlignment="1" applyProtection="1">
      <alignment vertical="center" wrapText="1"/>
      <protection locked="0"/>
    </xf>
    <xf numFmtId="0" fontId="0" fillId="3" borderId="8" xfId="0" applyFont="1" applyFill="1" applyBorder="1" applyAlignment="1" applyProtection="1">
      <alignment vertical="center" wrapText="1"/>
      <protection locked="0"/>
    </xf>
    <xf numFmtId="0" fontId="0" fillId="6" borderId="9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0" fillId="8" borderId="10" xfId="0" applyFill="1" applyBorder="1" applyProtection="1">
      <protection locked="0"/>
    </xf>
    <xf numFmtId="0" fontId="8" fillId="8" borderId="10" xfId="0" applyFont="1" applyFill="1" applyBorder="1" applyProtection="1">
      <protection locked="0"/>
    </xf>
    <xf numFmtId="0" fontId="0" fillId="9" borderId="19" xfId="0" applyFill="1" applyBorder="1" applyProtection="1">
      <protection locked="0"/>
    </xf>
    <xf numFmtId="0" fontId="1" fillId="2" borderId="13" xfId="0" applyFont="1" applyFill="1" applyBorder="1" applyAlignment="1">
      <alignment horizontal="center" vertical="center" wrapText="1"/>
    </xf>
    <xf numFmtId="0" fontId="1" fillId="10" borderId="12" xfId="0" applyFont="1" applyFill="1" applyBorder="1" applyAlignment="1">
      <alignment horizontal="left" vertical="center" wrapText="1"/>
    </xf>
    <xf numFmtId="0" fontId="0" fillId="0" borderId="0" xfId="0" applyAlignment="1" applyProtection="1">
      <alignment horizontal="center"/>
      <protection locked="0"/>
    </xf>
    <xf numFmtId="0" fontId="1" fillId="10" borderId="4" xfId="0" applyFont="1" applyFill="1" applyBorder="1" applyAlignment="1">
      <alignment horizontal="left" vertical="center" wrapText="1"/>
    </xf>
    <xf numFmtId="0" fontId="1" fillId="10" borderId="14" xfId="0" applyFont="1" applyFill="1" applyBorder="1" applyAlignment="1">
      <alignment horizontal="left" vertical="center" wrapText="1"/>
    </xf>
    <xf numFmtId="0" fontId="1" fillId="10" borderId="15" xfId="0" applyFont="1" applyFill="1" applyBorder="1" applyAlignment="1">
      <alignment horizontal="left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textRotation="90" wrapText="1"/>
    </xf>
    <xf numFmtId="0" fontId="2" fillId="10" borderId="14" xfId="0" applyFont="1" applyFill="1" applyBorder="1" applyAlignment="1">
      <alignment horizontal="center" vertical="center" textRotation="90" wrapText="1"/>
    </xf>
    <xf numFmtId="0" fontId="2" fillId="10" borderId="15" xfId="0" applyFont="1" applyFill="1" applyBorder="1" applyAlignment="1">
      <alignment horizontal="center" vertical="center" textRotation="90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0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theme="9"/>
      </font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ont>
        <color theme="9"/>
      </font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ont>
        <color rgb="FFC00000"/>
      </font>
    </dxf>
    <dxf>
      <font>
        <color theme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workbookViewId="0">
      <selection activeCell="A4" sqref="A4:A26"/>
    </sheetView>
  </sheetViews>
  <sheetFormatPr defaultRowHeight="15"/>
  <cols>
    <col min="1" max="1" width="55.28515625" customWidth="1"/>
    <col min="2" max="2" width="0" hidden="1" customWidth="1"/>
    <col min="3" max="3" width="76.140625" customWidth="1"/>
    <col min="11" max="11" width="30" customWidth="1"/>
  </cols>
  <sheetData>
    <row r="1" spans="1:3" ht="95.25" customHeight="1" thickBot="1">
      <c r="A1" s="1" t="s">
        <v>0</v>
      </c>
      <c r="B1" s="1"/>
      <c r="C1" s="2" t="s">
        <v>21</v>
      </c>
    </row>
    <row r="2" spans="1:3" ht="55.5" customHeight="1" thickTop="1" thickBot="1">
      <c r="A2" s="50" t="s">
        <v>48</v>
      </c>
      <c r="B2" s="50"/>
      <c r="C2" s="50"/>
    </row>
    <row r="3" spans="1:3" ht="18.75" customHeight="1" thickTop="1" thickBot="1">
      <c r="A3" s="51" t="s">
        <v>37</v>
      </c>
      <c r="B3" s="51"/>
      <c r="C3" s="51"/>
    </row>
    <row r="4" spans="1:3" ht="31.5" thickTop="1" thickBot="1">
      <c r="A4" s="43" t="s">
        <v>22</v>
      </c>
      <c r="B4" s="12"/>
    </row>
    <row r="5" spans="1:3" ht="31.5" thickTop="1" thickBot="1">
      <c r="A5" s="44" t="s">
        <v>23</v>
      </c>
      <c r="B5" s="13"/>
    </row>
    <row r="6" spans="1:3" ht="16.5" thickTop="1" thickBot="1">
      <c r="A6" s="43" t="s">
        <v>24</v>
      </c>
      <c r="B6" s="12"/>
    </row>
    <row r="7" spans="1:3" ht="16.5" thickTop="1" thickBot="1">
      <c r="A7" s="44" t="s">
        <v>25</v>
      </c>
      <c r="B7" s="13"/>
    </row>
    <row r="8" spans="1:3" ht="16.5" thickTop="1" thickBot="1">
      <c r="A8" s="43" t="s">
        <v>26</v>
      </c>
      <c r="B8" s="12"/>
    </row>
    <row r="9" spans="1:3" ht="16.5" thickTop="1" thickBot="1">
      <c r="A9" s="44" t="s">
        <v>27</v>
      </c>
      <c r="B9" s="13"/>
    </row>
    <row r="10" spans="1:3" ht="31.5" thickTop="1" thickBot="1">
      <c r="A10" s="43" t="s">
        <v>28</v>
      </c>
      <c r="B10" s="12"/>
    </row>
    <row r="11" spans="1:3" ht="31.5" thickTop="1" thickBot="1">
      <c r="A11" s="44" t="s">
        <v>29</v>
      </c>
      <c r="B11" s="13"/>
    </row>
    <row r="12" spans="1:3" ht="16.5" thickTop="1" thickBot="1">
      <c r="A12" s="43" t="s">
        <v>30</v>
      </c>
      <c r="B12" s="12"/>
    </row>
    <row r="13" spans="1:3" ht="16.5" thickTop="1" thickBot="1">
      <c r="A13" s="44" t="s">
        <v>31</v>
      </c>
      <c r="B13" s="13"/>
    </row>
    <row r="14" spans="1:3" ht="15.75" thickTop="1">
      <c r="A14" s="45" t="s">
        <v>32</v>
      </c>
      <c r="B14" s="12"/>
    </row>
    <row r="15" spans="1:3">
      <c r="A15" s="46"/>
    </row>
    <row r="16" spans="1:3">
      <c r="A16" s="46"/>
    </row>
    <row r="17" spans="1:1">
      <c r="A17" s="46"/>
    </row>
    <row r="18" spans="1:1">
      <c r="A18" s="46"/>
    </row>
    <row r="19" spans="1:1">
      <c r="A19" s="46"/>
    </row>
    <row r="20" spans="1:1">
      <c r="A20" s="46"/>
    </row>
    <row r="21" spans="1:1">
      <c r="A21" s="46"/>
    </row>
    <row r="22" spans="1:1">
      <c r="A22" s="46"/>
    </row>
    <row r="23" spans="1:1">
      <c r="A23" s="46"/>
    </row>
    <row r="24" spans="1:1">
      <c r="A24" s="46"/>
    </row>
    <row r="25" spans="1:1">
      <c r="A25" s="46"/>
    </row>
    <row r="26" spans="1:1">
      <c r="A26" s="46"/>
    </row>
  </sheetData>
  <mergeCells count="2">
    <mergeCell ref="A2:C2"/>
    <mergeCell ref="A3:C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3"/>
  <sheetViews>
    <sheetView tabSelected="1" workbookViewId="0">
      <pane ySplit="2" topLeftCell="A21" activePane="bottomLeft" state="frozen"/>
      <selection activeCell="B22" sqref="B22"/>
      <selection pane="bottomLeft" activeCell="E5" sqref="E5:I5"/>
    </sheetView>
  </sheetViews>
  <sheetFormatPr defaultRowHeight="15"/>
  <cols>
    <col min="1" max="1" width="46.140625" customWidth="1"/>
    <col min="2" max="2" width="1.7109375" hidden="1" customWidth="1"/>
    <col min="3" max="3" width="23.28515625" hidden="1" customWidth="1"/>
    <col min="4" max="4" width="5.85546875" hidden="1" customWidth="1"/>
    <col min="5" max="5" width="7.28515625" customWidth="1"/>
    <col min="6" max="6" width="7.7109375" customWidth="1"/>
    <col min="7" max="7" width="7.42578125" customWidth="1"/>
    <col min="8" max="9" width="6.5703125" customWidth="1"/>
    <col min="10" max="10" width="9.140625" customWidth="1"/>
    <col min="11" max="11" width="1.7109375" hidden="1" customWidth="1"/>
    <col min="13" max="13" width="23.28515625" hidden="1" customWidth="1"/>
    <col min="14" max="14" width="10.28515625" customWidth="1"/>
    <col min="15" max="15" width="35.140625" customWidth="1"/>
    <col min="16" max="16" width="39" customWidth="1"/>
  </cols>
  <sheetData>
    <row r="1" spans="1:16" ht="24" customHeight="1">
      <c r="A1" s="66" t="s">
        <v>0</v>
      </c>
      <c r="E1" s="63" t="s">
        <v>67</v>
      </c>
      <c r="F1" s="64"/>
      <c r="G1" s="64"/>
      <c r="H1" s="64"/>
      <c r="I1" s="64"/>
      <c r="J1" s="64"/>
      <c r="K1" s="64"/>
      <c r="L1" s="64"/>
      <c r="M1" s="64"/>
      <c r="N1" s="65"/>
      <c r="O1" s="67" t="s">
        <v>49</v>
      </c>
      <c r="P1" s="67"/>
    </row>
    <row r="2" spans="1:16" ht="92.25" customHeight="1">
      <c r="A2" s="64"/>
      <c r="B2" s="39"/>
      <c r="C2" s="39" t="s">
        <v>1</v>
      </c>
      <c r="D2" s="25" t="s">
        <v>2</v>
      </c>
      <c r="E2" s="25" t="s">
        <v>3</v>
      </c>
      <c r="F2" s="25" t="s">
        <v>4</v>
      </c>
      <c r="G2" s="25" t="s">
        <v>44</v>
      </c>
      <c r="H2" s="25" t="s">
        <v>39</v>
      </c>
      <c r="I2" s="25" t="s">
        <v>62</v>
      </c>
      <c r="J2" s="25" t="s">
        <v>5</v>
      </c>
      <c r="K2" s="26"/>
      <c r="L2" s="26" t="s">
        <v>6</v>
      </c>
      <c r="M2" s="39" t="s">
        <v>7</v>
      </c>
      <c r="N2" s="42" t="s">
        <v>64</v>
      </c>
      <c r="O2" s="68"/>
      <c r="P2" s="68"/>
    </row>
    <row r="3" spans="1:16" ht="69.75" customHeight="1">
      <c r="A3" s="53" t="s">
        <v>50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5"/>
      <c r="O3" s="56" t="s">
        <v>51</v>
      </c>
      <c r="P3" s="57"/>
    </row>
    <row r="4" spans="1:16" ht="22.5" customHeight="1" thickBot="1">
      <c r="A4" s="41" t="s">
        <v>36</v>
      </c>
      <c r="B4" s="40"/>
      <c r="C4" s="40"/>
      <c r="D4" s="18"/>
      <c r="E4" s="58"/>
      <c r="F4" s="59"/>
      <c r="G4" s="59"/>
      <c r="H4" s="59"/>
      <c r="I4" s="59"/>
      <c r="J4" s="59"/>
      <c r="K4" s="59"/>
      <c r="L4" s="59"/>
      <c r="M4" s="59"/>
      <c r="N4" s="60"/>
      <c r="O4" s="61"/>
      <c r="P4" s="62"/>
    </row>
    <row r="5" spans="1:16" ht="65.099999999999994" customHeight="1" thickTop="1" thickBot="1">
      <c r="A5" s="3" t="s">
        <v>53</v>
      </c>
      <c r="E5" s="27">
        <v>1</v>
      </c>
      <c r="F5" s="27">
        <v>1</v>
      </c>
      <c r="G5" s="27">
        <v>1</v>
      </c>
      <c r="H5" s="27">
        <v>1</v>
      </c>
      <c r="I5" s="27">
        <v>3</v>
      </c>
      <c r="J5" s="28">
        <f t="shared" ref="J5:J24" si="0">IF($E5&lt;&gt;0,($E5*0.5+$F5*0.48+$G5*0.48+H5*0.45+I5*0.45),"")</f>
        <v>3.26</v>
      </c>
      <c r="L5" s="29" t="str">
        <f t="shared" ref="L5:L24" si="1">IF($J5&lt;=4.99,"NULA",(IF($J5&lt;=6.92,"BAIXA",(IF($J5&lt;=8.99,"MÉDIA",(IF($J5&lt;=11.8,"ALTA","")))))))</f>
        <v>NULA</v>
      </c>
      <c r="M5" s="30"/>
      <c r="N5" s="29" t="str">
        <f t="shared" ref="N5:N24" si="2">IF($J5&lt;=4.99,"NULA",(IF($J5&lt;=6.92,"BAIXA",(IF($J5&lt;=11.8,$J5,)))))</f>
        <v>NULA</v>
      </c>
      <c r="O5" s="52"/>
      <c r="P5" s="52"/>
    </row>
    <row r="6" spans="1:16" ht="65.099999999999994" customHeight="1" thickTop="1" thickBot="1">
      <c r="A6" s="3" t="s">
        <v>16</v>
      </c>
      <c r="B6" s="4"/>
      <c r="C6" s="5" t="s">
        <v>9</v>
      </c>
      <c r="D6" s="6"/>
      <c r="E6" s="6">
        <v>1</v>
      </c>
      <c r="F6" s="6">
        <v>1</v>
      </c>
      <c r="G6" s="6">
        <v>1</v>
      </c>
      <c r="H6" s="6">
        <v>1</v>
      </c>
      <c r="I6" s="6">
        <v>3</v>
      </c>
      <c r="J6" s="7">
        <f t="shared" si="0"/>
        <v>3.26</v>
      </c>
      <c r="L6" s="8" t="str">
        <f t="shared" si="1"/>
        <v>NULA</v>
      </c>
      <c r="M6" s="9"/>
      <c r="N6" s="8" t="str">
        <f t="shared" si="2"/>
        <v>NULA</v>
      </c>
      <c r="O6" s="52"/>
      <c r="P6" s="52"/>
    </row>
    <row r="7" spans="1:16" ht="65.099999999999994" customHeight="1" thickTop="1" thickBot="1">
      <c r="A7" s="3" t="s">
        <v>12</v>
      </c>
      <c r="E7" s="6">
        <v>1</v>
      </c>
      <c r="F7" s="6">
        <v>1</v>
      </c>
      <c r="G7" s="6">
        <v>1</v>
      </c>
      <c r="H7" s="6">
        <v>1</v>
      </c>
      <c r="I7" s="6">
        <v>3</v>
      </c>
      <c r="J7" s="7">
        <f t="shared" si="0"/>
        <v>3.26</v>
      </c>
      <c r="L7" s="31" t="str">
        <f t="shared" si="1"/>
        <v>NULA</v>
      </c>
      <c r="M7" s="9"/>
      <c r="N7" s="8" t="str">
        <f t="shared" si="2"/>
        <v>NULA</v>
      </c>
      <c r="O7" s="52"/>
      <c r="P7" s="52"/>
    </row>
    <row r="8" spans="1:16" ht="65.099999999999994" customHeight="1" thickTop="1" thickBot="1">
      <c r="A8" s="3" t="s">
        <v>13</v>
      </c>
      <c r="E8" s="6">
        <v>1</v>
      </c>
      <c r="F8" s="6">
        <v>1</v>
      </c>
      <c r="G8" s="6">
        <v>1</v>
      </c>
      <c r="H8" s="6">
        <v>1</v>
      </c>
      <c r="I8" s="6">
        <v>3</v>
      </c>
      <c r="J8" s="7">
        <f t="shared" si="0"/>
        <v>3.26</v>
      </c>
      <c r="L8" s="8" t="str">
        <f t="shared" si="1"/>
        <v>NULA</v>
      </c>
      <c r="M8" s="9"/>
      <c r="N8" s="8" t="str">
        <f t="shared" si="2"/>
        <v>NULA</v>
      </c>
      <c r="O8" s="52"/>
      <c r="P8" s="52"/>
    </row>
    <row r="9" spans="1:16" ht="65.099999999999994" customHeight="1" thickTop="1" thickBot="1">
      <c r="A9" s="3" t="s">
        <v>10</v>
      </c>
      <c r="E9" s="6">
        <v>1</v>
      </c>
      <c r="F9" s="6">
        <v>1</v>
      </c>
      <c r="G9" s="6">
        <v>1</v>
      </c>
      <c r="H9" s="6">
        <v>1</v>
      </c>
      <c r="I9" s="6">
        <v>3</v>
      </c>
      <c r="J9" s="7">
        <f t="shared" si="0"/>
        <v>3.26</v>
      </c>
      <c r="L9" s="8" t="str">
        <f t="shared" si="1"/>
        <v>NULA</v>
      </c>
      <c r="M9" s="9"/>
      <c r="N9" s="8" t="str">
        <f t="shared" si="2"/>
        <v>NULA</v>
      </c>
      <c r="O9" s="52"/>
      <c r="P9" s="52"/>
    </row>
    <row r="10" spans="1:16" ht="65.099999999999994" customHeight="1" thickTop="1" thickBot="1">
      <c r="A10" s="3" t="s">
        <v>63</v>
      </c>
      <c r="E10" s="6">
        <v>1</v>
      </c>
      <c r="F10" s="6">
        <v>1</v>
      </c>
      <c r="G10" s="6">
        <v>1</v>
      </c>
      <c r="H10" s="6">
        <v>1</v>
      </c>
      <c r="I10" s="6">
        <v>3</v>
      </c>
      <c r="J10" s="7">
        <f t="shared" si="0"/>
        <v>3.26</v>
      </c>
      <c r="L10" s="8" t="str">
        <f t="shared" si="1"/>
        <v>NULA</v>
      </c>
      <c r="M10" s="9"/>
      <c r="N10" s="8" t="str">
        <f t="shared" si="2"/>
        <v>NULA</v>
      </c>
      <c r="O10" s="52"/>
      <c r="P10" s="52"/>
    </row>
    <row r="11" spans="1:16" ht="65.099999999999994" customHeight="1" thickTop="1" thickBot="1">
      <c r="A11" s="3" t="s">
        <v>17</v>
      </c>
      <c r="E11" s="6">
        <v>1</v>
      </c>
      <c r="F11" s="6">
        <v>1</v>
      </c>
      <c r="G11" s="6">
        <v>1</v>
      </c>
      <c r="H11" s="6">
        <v>1</v>
      </c>
      <c r="I11" s="6">
        <v>3</v>
      </c>
      <c r="J11" s="7">
        <f t="shared" si="0"/>
        <v>3.26</v>
      </c>
      <c r="L11" s="8" t="str">
        <f t="shared" si="1"/>
        <v>NULA</v>
      </c>
      <c r="M11" s="9"/>
      <c r="N11" s="8" t="str">
        <f t="shared" si="2"/>
        <v>NULA</v>
      </c>
      <c r="O11" s="52"/>
      <c r="P11" s="52"/>
    </row>
    <row r="12" spans="1:16" ht="65.099999999999994" customHeight="1" thickTop="1" thickBot="1">
      <c r="A12" s="3" t="s">
        <v>14</v>
      </c>
      <c r="E12" s="6">
        <v>1</v>
      </c>
      <c r="F12" s="6">
        <v>1</v>
      </c>
      <c r="G12" s="6">
        <v>1</v>
      </c>
      <c r="H12" s="6">
        <v>1</v>
      </c>
      <c r="I12" s="6">
        <v>3</v>
      </c>
      <c r="J12" s="7">
        <f t="shared" si="0"/>
        <v>3.26</v>
      </c>
      <c r="L12" s="8" t="str">
        <f t="shared" si="1"/>
        <v>NULA</v>
      </c>
      <c r="M12" s="9"/>
      <c r="N12" s="8" t="str">
        <f t="shared" si="2"/>
        <v>NULA</v>
      </c>
      <c r="O12" s="52"/>
      <c r="P12" s="52"/>
    </row>
    <row r="13" spans="1:16" ht="65.099999999999994" customHeight="1" thickTop="1" thickBot="1">
      <c r="A13" s="3" t="s">
        <v>15</v>
      </c>
      <c r="E13" s="6">
        <v>1</v>
      </c>
      <c r="F13" s="6">
        <v>1</v>
      </c>
      <c r="G13" s="6">
        <v>1</v>
      </c>
      <c r="H13" s="6">
        <v>1</v>
      </c>
      <c r="I13" s="6">
        <v>3</v>
      </c>
      <c r="J13" s="7">
        <f t="shared" si="0"/>
        <v>3.26</v>
      </c>
      <c r="L13" s="8" t="str">
        <f t="shared" si="1"/>
        <v>NULA</v>
      </c>
      <c r="M13" s="9"/>
      <c r="N13" s="8" t="str">
        <f t="shared" si="2"/>
        <v>NULA</v>
      </c>
      <c r="O13" s="52"/>
      <c r="P13" s="52"/>
    </row>
    <row r="14" spans="1:16" ht="65.099999999999994" customHeight="1" thickTop="1" thickBot="1">
      <c r="A14" s="3" t="s">
        <v>18</v>
      </c>
      <c r="E14" s="6">
        <v>1</v>
      </c>
      <c r="F14" s="6">
        <v>1</v>
      </c>
      <c r="G14" s="6">
        <v>1</v>
      </c>
      <c r="H14" s="6">
        <v>1</v>
      </c>
      <c r="I14" s="6">
        <v>3</v>
      </c>
      <c r="J14" s="7">
        <f t="shared" si="0"/>
        <v>3.26</v>
      </c>
      <c r="L14" s="8" t="str">
        <f t="shared" si="1"/>
        <v>NULA</v>
      </c>
      <c r="M14" s="9"/>
      <c r="N14" s="8" t="str">
        <f t="shared" si="2"/>
        <v>NULA</v>
      </c>
      <c r="O14" s="52"/>
      <c r="P14" s="52"/>
    </row>
    <row r="15" spans="1:16" ht="65.099999999999994" customHeight="1" thickTop="1" thickBot="1">
      <c r="A15" s="3" t="s">
        <v>54</v>
      </c>
      <c r="E15" s="6">
        <v>1</v>
      </c>
      <c r="F15" s="6">
        <v>1</v>
      </c>
      <c r="G15" s="6">
        <v>1</v>
      </c>
      <c r="H15" s="6">
        <v>1</v>
      </c>
      <c r="I15" s="6">
        <v>3</v>
      </c>
      <c r="J15" s="7">
        <f t="shared" si="0"/>
        <v>3.26</v>
      </c>
      <c r="L15" s="8" t="str">
        <f t="shared" si="1"/>
        <v>NULA</v>
      </c>
      <c r="M15" s="9"/>
      <c r="N15" s="8" t="str">
        <f t="shared" si="2"/>
        <v>NULA</v>
      </c>
      <c r="O15" s="52"/>
      <c r="P15" s="52"/>
    </row>
    <row r="16" spans="1:16" ht="65.099999999999994" customHeight="1" thickTop="1" thickBot="1">
      <c r="A16" s="3" t="s">
        <v>55</v>
      </c>
      <c r="E16" s="6">
        <v>1</v>
      </c>
      <c r="F16" s="6">
        <v>1</v>
      </c>
      <c r="G16" s="6">
        <v>1</v>
      </c>
      <c r="H16" s="6">
        <v>1</v>
      </c>
      <c r="I16" s="6">
        <v>3</v>
      </c>
      <c r="J16" s="7">
        <f t="shared" si="0"/>
        <v>3.26</v>
      </c>
      <c r="L16" s="8" t="str">
        <f t="shared" si="1"/>
        <v>NULA</v>
      </c>
      <c r="M16" s="9"/>
      <c r="N16" s="8" t="str">
        <f t="shared" si="2"/>
        <v>NULA</v>
      </c>
      <c r="O16" s="52"/>
      <c r="P16" s="52"/>
    </row>
    <row r="17" spans="1:16" ht="65.099999999999994" customHeight="1" thickTop="1" thickBot="1">
      <c r="A17" s="3" t="s">
        <v>47</v>
      </c>
      <c r="E17" s="6">
        <v>1</v>
      </c>
      <c r="F17" s="6">
        <v>1</v>
      </c>
      <c r="G17" s="6">
        <v>1</v>
      </c>
      <c r="H17" s="6">
        <v>1</v>
      </c>
      <c r="I17" s="6">
        <v>3</v>
      </c>
      <c r="J17" s="7">
        <f t="shared" si="0"/>
        <v>3.26</v>
      </c>
      <c r="L17" s="8" t="str">
        <f t="shared" si="1"/>
        <v>NULA</v>
      </c>
      <c r="M17" s="9"/>
      <c r="N17" s="8" t="str">
        <f t="shared" si="2"/>
        <v>NULA</v>
      </c>
      <c r="O17" s="52"/>
      <c r="P17" s="52"/>
    </row>
    <row r="18" spans="1:16" ht="65.099999999999994" customHeight="1" thickTop="1" thickBot="1">
      <c r="A18" s="3" t="s">
        <v>56</v>
      </c>
      <c r="E18" s="6">
        <v>1</v>
      </c>
      <c r="F18" s="6">
        <v>1</v>
      </c>
      <c r="G18" s="6">
        <v>1</v>
      </c>
      <c r="H18" s="6">
        <v>1</v>
      </c>
      <c r="I18" s="6">
        <v>3</v>
      </c>
      <c r="J18" s="7">
        <f t="shared" si="0"/>
        <v>3.26</v>
      </c>
      <c r="L18" s="8" t="str">
        <f t="shared" si="1"/>
        <v>NULA</v>
      </c>
      <c r="M18" s="9"/>
      <c r="N18" s="8" t="str">
        <f t="shared" si="2"/>
        <v>NULA</v>
      </c>
      <c r="O18" s="52"/>
      <c r="P18" s="52"/>
    </row>
    <row r="19" spans="1:16" ht="65.099999999999994" customHeight="1" thickTop="1" thickBot="1">
      <c r="A19" s="32" t="s">
        <v>57</v>
      </c>
      <c r="E19" s="6">
        <v>1</v>
      </c>
      <c r="F19" s="6">
        <v>1</v>
      </c>
      <c r="G19" s="6">
        <v>1</v>
      </c>
      <c r="H19" s="6">
        <v>1</v>
      </c>
      <c r="I19" s="6">
        <v>3</v>
      </c>
      <c r="J19" s="7">
        <f t="shared" si="0"/>
        <v>3.26</v>
      </c>
      <c r="L19" s="8" t="str">
        <f t="shared" si="1"/>
        <v>NULA</v>
      </c>
      <c r="M19" s="9"/>
      <c r="N19" s="8" t="str">
        <f t="shared" si="2"/>
        <v>NULA</v>
      </c>
      <c r="O19" s="52"/>
      <c r="P19" s="52"/>
    </row>
    <row r="20" spans="1:16" ht="65.099999999999994" customHeight="1" thickTop="1" thickBot="1">
      <c r="A20" s="32" t="s">
        <v>11</v>
      </c>
      <c r="E20" s="6">
        <v>1</v>
      </c>
      <c r="F20" s="6">
        <v>1</v>
      </c>
      <c r="G20" s="6">
        <v>1</v>
      </c>
      <c r="H20" s="6">
        <v>1</v>
      </c>
      <c r="I20" s="6">
        <v>3</v>
      </c>
      <c r="J20" s="7">
        <f t="shared" si="0"/>
        <v>3.26</v>
      </c>
      <c r="L20" s="8" t="str">
        <f t="shared" si="1"/>
        <v>NULA</v>
      </c>
      <c r="M20" s="9"/>
      <c r="N20" s="8" t="str">
        <f t="shared" si="2"/>
        <v>NULA</v>
      </c>
      <c r="O20" s="52"/>
      <c r="P20" s="52"/>
    </row>
    <row r="21" spans="1:16" ht="65.099999999999994" customHeight="1" thickTop="1" thickBot="1">
      <c r="A21" s="3" t="s">
        <v>19</v>
      </c>
      <c r="E21" s="6">
        <v>1</v>
      </c>
      <c r="F21" s="6">
        <v>1</v>
      </c>
      <c r="G21" s="6">
        <v>1</v>
      </c>
      <c r="H21" s="6">
        <v>1</v>
      </c>
      <c r="I21" s="6">
        <v>3</v>
      </c>
      <c r="J21" s="7">
        <f t="shared" si="0"/>
        <v>3.26</v>
      </c>
      <c r="L21" s="8" t="str">
        <f t="shared" si="1"/>
        <v>NULA</v>
      </c>
      <c r="M21" s="9"/>
      <c r="N21" s="8" t="str">
        <f t="shared" si="2"/>
        <v>NULA</v>
      </c>
      <c r="O21" s="52"/>
      <c r="P21" s="52"/>
    </row>
    <row r="22" spans="1:16" ht="65.099999999999994" customHeight="1" thickTop="1" thickBot="1">
      <c r="A22" s="3" t="s">
        <v>52</v>
      </c>
      <c r="E22" s="6">
        <v>1</v>
      </c>
      <c r="F22" s="6">
        <v>1</v>
      </c>
      <c r="G22" s="6">
        <v>1</v>
      </c>
      <c r="H22" s="6">
        <v>1</v>
      </c>
      <c r="I22" s="6">
        <v>3</v>
      </c>
      <c r="J22" s="7">
        <f t="shared" si="0"/>
        <v>3.26</v>
      </c>
      <c r="L22" s="8" t="str">
        <f t="shared" si="1"/>
        <v>NULA</v>
      </c>
      <c r="M22" s="9"/>
      <c r="N22" s="8" t="str">
        <f t="shared" si="2"/>
        <v>NULA</v>
      </c>
      <c r="O22" s="52"/>
      <c r="P22" s="52"/>
    </row>
    <row r="23" spans="1:16" ht="65.099999999999994" customHeight="1" thickTop="1" thickBot="1">
      <c r="A23" s="3" t="s">
        <v>45</v>
      </c>
      <c r="E23" s="6">
        <v>1</v>
      </c>
      <c r="F23" s="6">
        <v>1</v>
      </c>
      <c r="G23" s="6">
        <v>1</v>
      </c>
      <c r="H23" s="6">
        <v>1</v>
      </c>
      <c r="I23" s="6">
        <v>3</v>
      </c>
      <c r="J23" s="7">
        <f t="shared" si="0"/>
        <v>3.26</v>
      </c>
      <c r="L23" s="8" t="str">
        <f t="shared" si="1"/>
        <v>NULA</v>
      </c>
      <c r="M23" s="9"/>
      <c r="N23" s="8" t="str">
        <f t="shared" si="2"/>
        <v>NULA</v>
      </c>
      <c r="O23" s="52"/>
      <c r="P23" s="52"/>
    </row>
    <row r="24" spans="1:16" ht="65.099999999999994" customHeight="1" thickTop="1">
      <c r="A24" s="3" t="s">
        <v>38</v>
      </c>
      <c r="E24" s="6">
        <v>1</v>
      </c>
      <c r="F24" s="6">
        <v>1</v>
      </c>
      <c r="G24" s="6">
        <v>1</v>
      </c>
      <c r="H24" s="6">
        <v>1</v>
      </c>
      <c r="I24" s="6">
        <v>3</v>
      </c>
      <c r="J24" s="7">
        <f t="shared" si="0"/>
        <v>3.26</v>
      </c>
      <c r="L24" s="8" t="str">
        <f t="shared" si="1"/>
        <v>NULA</v>
      </c>
      <c r="M24" s="9"/>
      <c r="N24" s="8" t="str">
        <f t="shared" si="2"/>
        <v>NULA</v>
      </c>
      <c r="O24" s="52"/>
      <c r="P24" s="52"/>
    </row>
    <row r="25" spans="1:16" ht="33" customHeight="1">
      <c r="A25" s="19" t="s">
        <v>20</v>
      </c>
      <c r="E25" s="10"/>
      <c r="F25" s="10"/>
      <c r="G25" s="10"/>
      <c r="H25" s="10"/>
      <c r="I25" s="10"/>
      <c r="J25" s="10"/>
      <c r="K25" s="10"/>
      <c r="L25" s="10"/>
      <c r="M25" s="10"/>
      <c r="N25" s="11">
        <f>SUM(N5:N24)/12</f>
        <v>0</v>
      </c>
      <c r="O25" s="46"/>
      <c r="P25" s="46"/>
    </row>
    <row r="29" spans="1:16" ht="50.1" customHeight="1"/>
    <row r="30" spans="1:16" ht="50.1" customHeight="1"/>
    <row r="31" spans="1:16" ht="50.1" customHeight="1"/>
    <row r="32" spans="1:16" ht="50.1" customHeight="1"/>
    <row r="33" ht="50.1" customHeight="1"/>
    <row r="34" ht="50.1" customHeight="1"/>
    <row r="35" ht="50.1" customHeight="1"/>
    <row r="36" ht="50.1" customHeight="1"/>
    <row r="37" ht="50.1" customHeight="1"/>
    <row r="38" ht="50.1" customHeight="1"/>
    <row r="39" ht="50.1" customHeight="1"/>
    <row r="40" ht="50.1" customHeight="1"/>
    <row r="41" ht="50.1" customHeight="1"/>
    <row r="42" ht="50.1" customHeight="1"/>
    <row r="43" ht="50.1" customHeight="1"/>
  </sheetData>
  <sheetProtection password="DCB2" sheet="1" objects="1" scenarios="1"/>
  <mergeCells count="27">
    <mergeCell ref="E1:N1"/>
    <mergeCell ref="A1:A2"/>
    <mergeCell ref="O1:P2"/>
    <mergeCell ref="O24:P24"/>
    <mergeCell ref="O18:P18"/>
    <mergeCell ref="O19:P19"/>
    <mergeCell ref="O20:P20"/>
    <mergeCell ref="O21:P21"/>
    <mergeCell ref="O22:P22"/>
    <mergeCell ref="O23:P23"/>
    <mergeCell ref="O17:P17"/>
    <mergeCell ref="O6:P6"/>
    <mergeCell ref="O7:P7"/>
    <mergeCell ref="O8:P8"/>
    <mergeCell ref="O9:P9"/>
    <mergeCell ref="O10:P10"/>
    <mergeCell ref="O16:P16"/>
    <mergeCell ref="O5:P5"/>
    <mergeCell ref="A3:N3"/>
    <mergeCell ref="O3:P3"/>
    <mergeCell ref="E4:N4"/>
    <mergeCell ref="O4:P4"/>
    <mergeCell ref="O11:P11"/>
    <mergeCell ref="O12:P12"/>
    <mergeCell ref="O13:P13"/>
    <mergeCell ref="O14:P14"/>
    <mergeCell ref="O15:P15"/>
  </mergeCells>
  <conditionalFormatting sqref="C6">
    <cfRule type="cellIs" dxfId="11" priority="11" operator="equal">
      <formula>"POSITIVO"</formula>
    </cfRule>
    <cfRule type="cellIs" dxfId="10" priority="12" operator="equal">
      <formula>"NEGATIVO"</formula>
    </cfRule>
  </conditionalFormatting>
  <conditionalFormatting sqref="N5:N25 L5:N24">
    <cfRule type="cellIs" dxfId="9" priority="7" operator="equal">
      <formula>"ALTA"</formula>
    </cfRule>
    <cfRule type="cellIs" dxfId="8" priority="8" operator="equal">
      <formula>"MÉDIA"</formula>
    </cfRule>
    <cfRule type="cellIs" dxfId="7" priority="9" operator="equal">
      <formula>"BAIXA"</formula>
    </cfRule>
    <cfRule type="cellIs" dxfId="6" priority="10" operator="equal">
      <formula>"NULA"</formula>
    </cfRule>
  </conditionalFormatting>
  <conditionalFormatting sqref="N5:N25">
    <cfRule type="cellIs" dxfId="5" priority="6" operator="equal">
      <formula>"POSITIVO"</formula>
    </cfRule>
  </conditionalFormatting>
  <dataValidations count="4">
    <dataValidation type="list" allowBlank="1" showInputMessage="1" showErrorMessage="1" sqref="I5:I24">
      <formula1>"3,5"</formula1>
    </dataValidation>
    <dataValidation type="list" allowBlank="1" showInputMessage="1" showErrorMessage="1" sqref="E5:H24">
      <formula1>"1,3,5"</formula1>
    </dataValidation>
    <dataValidation type="list" allowBlank="1" showInputMessage="1" showErrorMessage="1" sqref="C6">
      <formula1>"POSITIVO,NEGATIVO"</formula1>
    </dataValidation>
    <dataValidation type="list" operator="equal" allowBlank="1" showInputMessage="1" showErrorMessage="1" sqref="D6">
      <formula1>"1,5"</formula1>
    </dataValidation>
  </dataValidations>
  <pageMargins left="0.19685039370078741" right="0.15748031496062992" top="0.39370078740157483" bottom="0.39370078740157483" header="0" footer="0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54"/>
  <sheetViews>
    <sheetView workbookViewId="0">
      <selection activeCell="F11" sqref="F11"/>
    </sheetView>
  </sheetViews>
  <sheetFormatPr defaultRowHeight="15"/>
  <cols>
    <col min="1" max="1" width="40.28515625" customWidth="1"/>
    <col min="2" max="2" width="15.7109375" customWidth="1"/>
    <col min="3" max="3" width="22.85546875" customWidth="1"/>
    <col min="4" max="5" width="20.7109375" customWidth="1"/>
    <col min="6" max="6" width="18.42578125" customWidth="1"/>
    <col min="7" max="7" width="10.7109375" customWidth="1"/>
    <col min="8" max="8" width="13.7109375" customWidth="1"/>
  </cols>
  <sheetData>
    <row r="1" spans="1:5">
      <c r="A1" s="24" t="s">
        <v>61</v>
      </c>
      <c r="B1" s="24"/>
      <c r="C1" s="24"/>
      <c r="D1" s="14"/>
      <c r="E1" s="14"/>
    </row>
    <row r="2" spans="1:5">
      <c r="A2" s="15" t="s">
        <v>60</v>
      </c>
      <c r="B2" s="22" t="s">
        <v>33</v>
      </c>
      <c r="C2" s="23" t="s">
        <v>59</v>
      </c>
      <c r="D2" s="14"/>
      <c r="E2" s="14"/>
    </row>
    <row r="3" spans="1:5">
      <c r="A3" s="16" t="s">
        <v>40</v>
      </c>
      <c r="B3" s="47">
        <v>1</v>
      </c>
      <c r="C3" s="20">
        <f>IF(B3=1,1.1,(IF(B3=2,0.9,(IF(B3=3,0.7,(IF(B3=4,0.5,(IF(B3=5,0.3,(IF(B3=6,0.1)))))))))))</f>
        <v>1.1000000000000001</v>
      </c>
    </row>
    <row r="4" spans="1:5">
      <c r="A4" s="16" t="s">
        <v>41</v>
      </c>
      <c r="B4" s="48">
        <v>1</v>
      </c>
      <c r="C4" s="20">
        <f t="shared" ref="C4:C6" si="0">IF(B4=1,1.1,(IF(B4=2,0.9,(IF(B4=3,0.7,(IF(B4=4,0.5,(IF(B4=5,0.3,(IF(B4=6,0.1)))))))))))</f>
        <v>1.1000000000000001</v>
      </c>
    </row>
    <row r="5" spans="1:5">
      <c r="A5" s="16" t="s">
        <v>42</v>
      </c>
      <c r="B5" s="48">
        <v>1</v>
      </c>
      <c r="C5" s="20">
        <f t="shared" si="0"/>
        <v>1.1000000000000001</v>
      </c>
    </row>
    <row r="6" spans="1:5" ht="15.75" thickBot="1">
      <c r="A6" s="16" t="s">
        <v>43</v>
      </c>
      <c r="B6" s="48">
        <v>1</v>
      </c>
      <c r="C6" s="20">
        <f t="shared" si="0"/>
        <v>1.1000000000000001</v>
      </c>
    </row>
    <row r="7" spans="1:5" ht="15.75" thickBot="1">
      <c r="A7" s="38" t="s">
        <v>35</v>
      </c>
      <c r="B7" s="17"/>
      <c r="C7" s="37">
        <f>AVERAGE(C3:C6)</f>
        <v>1.1000000000000001</v>
      </c>
    </row>
    <row r="8" spans="1:5">
      <c r="C8" s="33"/>
    </row>
    <row r="9" spans="1:5" ht="15.75" thickBot="1">
      <c r="A9" s="24" t="s">
        <v>58</v>
      </c>
      <c r="B9" s="24"/>
    </row>
    <row r="10" spans="1:5" ht="15.75" thickBot="1">
      <c r="A10" s="36" t="s">
        <v>8</v>
      </c>
      <c r="B10" s="35">
        <f>'IM Fase Operação'!N25</f>
        <v>0</v>
      </c>
    </row>
    <row r="11" spans="1:5" ht="15.75" thickBot="1">
      <c r="A11" s="36" t="s">
        <v>35</v>
      </c>
      <c r="B11" s="34">
        <f>C7</f>
        <v>1.1000000000000001</v>
      </c>
    </row>
    <row r="12" spans="1:5" ht="15.75" thickBot="1">
      <c r="A12" s="36" t="s">
        <v>34</v>
      </c>
      <c r="B12" s="49"/>
      <c r="C12" t="s">
        <v>65</v>
      </c>
    </row>
    <row r="13" spans="1:5" ht="15.75" thickBot="1">
      <c r="A13" s="36" t="s">
        <v>46</v>
      </c>
      <c r="B13" s="49"/>
      <c r="C13" t="s">
        <v>66</v>
      </c>
    </row>
    <row r="14" spans="1:5">
      <c r="A14" s="33"/>
      <c r="B14" s="33"/>
    </row>
    <row r="18" ht="15.75" customHeight="1"/>
    <row r="37" ht="15.75" customHeight="1"/>
    <row r="55" ht="15.75" customHeight="1"/>
    <row r="124" spans="1:18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</sheetData>
  <conditionalFormatting sqref="B10">
    <cfRule type="cellIs" dxfId="4" priority="2" operator="equal">
      <formula>"ALTA"</formula>
    </cfRule>
    <cfRule type="cellIs" dxfId="3" priority="3" operator="equal">
      <formula>"MÉDIA"</formula>
    </cfRule>
    <cfRule type="cellIs" dxfId="2" priority="4" operator="equal">
      <formula>"BAIXA"</formula>
    </cfRule>
    <cfRule type="cellIs" dxfId="1" priority="5" operator="equal">
      <formula>"NULA"</formula>
    </cfRule>
  </conditionalFormatting>
  <conditionalFormatting sqref="B10">
    <cfRule type="cellIs" dxfId="0" priority="1" operator="equal">
      <formula>"POSITIVO"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Impactos Fase Obra</vt:lpstr>
      <vt:lpstr>IM Fase Operação</vt:lpstr>
      <vt:lpstr>VC </vt:lpstr>
      <vt:lpstr>'IM Fase Operação'!Area_de_impressao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renosto gennari</dc:creator>
  <cp:lastModifiedBy>marina renosto gennari</cp:lastModifiedBy>
  <cp:lastPrinted>2023-05-26T13:45:15Z</cp:lastPrinted>
  <dcterms:created xsi:type="dcterms:W3CDTF">2022-11-03T11:29:53Z</dcterms:created>
  <dcterms:modified xsi:type="dcterms:W3CDTF">2023-12-21T20:05:16Z</dcterms:modified>
</cp:coreProperties>
</file>